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jbelacic\OneDrive - Končar - Elektroindustrija d.d\Documents\novi share point\objave\2019\IV kvartal nerevidirano\engleski\"/>
    </mc:Choice>
  </mc:AlternateContent>
  <bookViews>
    <workbookView xWindow="0" yWindow="0" windowWidth="28800" windowHeight="12300"/>
  </bookViews>
  <sheets>
    <sheet name="General data" sheetId="25" r:id="rId1"/>
    <sheet name="Balance sheet" sheetId="18" r:id="rId2"/>
    <sheet name="P&amp;L" sheetId="19" r:id="rId3"/>
    <sheet name="CF_D" sheetId="21" r:id="rId4"/>
    <sheet name="SOCE" sheetId="22" r:id="rId5"/>
    <sheet name="Notice" sheetId="27" r:id="rId6"/>
  </sheets>
  <definedNames>
    <definedName name="_xlnm.Print_Area" localSheetId="1">'Balance sheet'!$A$1:$I$132</definedName>
    <definedName name="_xlnm.Print_Area" localSheetId="3">CF_D!$A$1:$I$51</definedName>
    <definedName name="_xlnm.Print_Area" localSheetId="4">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34" i="21" l="1"/>
  <c r="I75" i="18"/>
  <c r="I131" i="18" s="1"/>
  <c r="H49" i="21"/>
  <c r="H51" i="21" s="1"/>
  <c r="J60" i="19"/>
  <c r="K60" i="19"/>
  <c r="K14" i="19"/>
  <c r="K61" i="19" s="1"/>
  <c r="I47" i="21"/>
  <c r="W61" i="22"/>
  <c r="I44" i="18"/>
  <c r="H61" i="19"/>
  <c r="I14" i="19"/>
  <c r="I61" i="19" s="1"/>
  <c r="H72" i="18"/>
  <c r="H60" i="19"/>
  <c r="J14" i="19"/>
  <c r="J61" i="19" s="1"/>
  <c r="U61" i="22"/>
  <c r="I9" i="18"/>
  <c r="W59" i="22"/>
  <c r="W60" i="22" s="1"/>
  <c r="U59" i="22"/>
  <c r="U60" i="22" s="1"/>
  <c r="W31" i="22"/>
  <c r="W32" i="22" s="1"/>
  <c r="U31" i="22"/>
  <c r="U32" i="22" s="1"/>
  <c r="W33" i="22"/>
  <c r="U33" i="22"/>
  <c r="W38" i="22"/>
  <c r="W57" i="22" s="1"/>
  <c r="U38" i="22"/>
  <c r="U57" i="22" s="1"/>
  <c r="W10" i="22"/>
  <c r="W29" i="22" s="1"/>
  <c r="U10" i="22"/>
  <c r="U29" i="22" s="1"/>
  <c r="I49" i="21" l="1"/>
  <c r="I51" i="21" s="1"/>
  <c r="K63" i="19"/>
  <c r="J63" i="19"/>
  <c r="K62" i="19"/>
  <c r="K68" i="19" s="1"/>
  <c r="K64" i="19"/>
  <c r="H64" i="19"/>
  <c r="I72" i="18"/>
  <c r="I62" i="19"/>
  <c r="I63" i="19"/>
  <c r="I64" i="19"/>
  <c r="H62" i="19"/>
  <c r="H68" i="19" s="1"/>
  <c r="H63" i="19"/>
  <c r="J62" i="19"/>
  <c r="J66" i="19" s="1"/>
  <c r="J64" i="19"/>
  <c r="K66" i="19" l="1"/>
  <c r="K67" i="19"/>
  <c r="H67" i="19"/>
  <c r="H66" i="19"/>
  <c r="I66" i="19"/>
  <c r="I68" i="19"/>
  <c r="I67" i="19"/>
  <c r="J67" i="19"/>
  <c r="J68" i="19"/>
</calcChain>
</file>

<file path=xl/sharedStrings.xml><?xml version="1.0" encoding="utf-8"?>
<sst xmlns="http://schemas.openxmlformats.org/spreadsheetml/2006/main" count="557" uniqueCount="537">
  <si>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</si>
  <si>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</si>
  <si>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</si>
  <si>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</si>
  <si>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</si>
  <si>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</si>
  <si>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</si>
  <si>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</si>
  <si>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</si>
  <si>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</si>
  <si>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</si>
  <si>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</si>
  <si>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</si>
  <si>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</si>
  <si>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</si>
  <si>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</si>
  <si>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</si>
  <si>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</si>
  <si>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</si>
  <si>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</si>
  <si>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</si>
  <si>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</si>
  <si>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</si>
  <si>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</si>
  <si>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</si>
  <si>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</si>
  <si>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</si>
  <si>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</si>
  <si>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</si>
  <si>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</si>
  <si>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</si>
  <si>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</si>
  <si>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</si>
  <si>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</si>
  <si>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</si>
  <si>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</si>
  <si>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</si>
  <si>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</si>
  <si>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</si>
  <si>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</si>
  <si>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</si>
  <si>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</si>
  <si>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</si>
  <si>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</si>
  <si>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</si>
  <si>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</si>
  <si>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</si>
  <si>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</si>
  <si>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</si>
  <si>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</si>
  <si>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</si>
  <si>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</si>
  <si>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</si>
  <si>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</si>
  <si>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</si>
  <si>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</si>
  <si>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</si>
  <si>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</si>
  <si>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</si>
  <si>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</si>
  <si>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</si>
  <si>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</si>
  <si>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</si>
  <si>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</si>
  <si>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</si>
  <si>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</si>
  <si>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</si>
  <si>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</si>
  <si>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</si>
  <si>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</si>
  <si>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</si>
  <si>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</si>
  <si>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</si>
  <si>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</si>
  <si>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</si>
  <si>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</si>
  <si>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</si>
  <si>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</si>
  <si>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</si>
  <si>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</si>
  <si>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</si>
  <si>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</si>
  <si>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</si>
  <si>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</si>
  <si>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</si>
  <si>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</si>
  <si>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</si>
  <si>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</si>
  <si>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</si>
  <si>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</si>
  <si>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</si>
  <si>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</si>
  <si>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</si>
  <si>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</si>
  <si>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</si>
  <si>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</si>
  <si>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</si>
  <si>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</si>
  <si>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</si>
  <si>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</si>
  <si>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</si>
  <si>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</si>
  <si>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</si>
  <si>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</si>
  <si>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</si>
  <si>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</si>
  <si>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</si>
  <si>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</si>
  <si>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</si>
  <si>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</si>
  <si>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</si>
  <si>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</si>
  <si>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</si>
  <si>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</si>
  <si>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</si>
  <si>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</si>
  <si>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</si>
  <si>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</si>
  <si>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</si>
  <si>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</si>
  <si>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</si>
  <si>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</si>
  <si>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</si>
  <si>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</si>
  <si>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</si>
  <si>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</si>
  <si>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</si>
  <si>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</si>
  <si>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</si>
  <si>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</si>
  <si>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</si>
  <si>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</si>
  <si>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</si>
  <si>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</si>
  <si>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</si>
  <si>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</si>
  <si>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</si>
  <si>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</si>
  <si>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</si>
  <si>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</si>
  <si>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</si>
  <si>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</si>
  <si>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</si>
  <si>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</si>
  <si>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</si>
  <si>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</si>
  <si>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</si>
  <si>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</si>
  <si>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</si>
  <si>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</si>
  <si>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</si>
  <si>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</si>
  <si>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</si>
  <si>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</si>
  <si>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</si>
  <si>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</si>
  <si>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</si>
  <si>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</si>
  <si>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</si>
  <si>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</si>
  <si>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</si>
  <si>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</si>
  <si>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</si>
  <si>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</si>
  <si>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</si>
  <si>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</si>
  <si>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</si>
  <si>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</si>
  <si>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</si>
  <si>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</si>
  <si>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</si>
  <si>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</si>
  <si>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</si>
  <si>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</si>
  <si>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</si>
  <si>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</si>
  <si>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</si>
  <si>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</si>
  <si>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</si>
  <si>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</si>
  <si>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</si>
  <si>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</si>
  <si>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</si>
  <si>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</si>
  <si>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</si>
  <si>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</si>
  <si>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</si>
  <si>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</si>
  <si>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</si>
  <si>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</si>
  <si>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</si>
  <si>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</si>
  <si>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</si>
  <si>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</si>
  <si>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</si>
  <si>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</si>
  <si>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</si>
  <si>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</si>
  <si>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</si>
  <si>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</si>
  <si>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</si>
  <si>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</si>
  <si>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</si>
  <si>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</si>
  <si>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</si>
  <si>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</si>
  <si>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</si>
  <si>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</si>
  <si>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</si>
  <si>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</si>
  <si>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</si>
  <si>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</si>
  <si>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</si>
  <si>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</si>
  <si>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</si>
  <si>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</si>
  <si>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</si>
  <si>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</si>
  <si>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</si>
  <si>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</si>
  <si>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</si>
  <si>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</si>
  <si>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</si>
  <si>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</si>
  <si>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</si>
  <si>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</si>
  <si>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</si>
  <si>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</si>
  <si>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</si>
  <si>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</si>
  <si>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</si>
  <si>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</si>
  <si>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</si>
  <si>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</si>
  <si>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</si>
  <si>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</si>
  <si>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</si>
  <si>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</si>
  <si>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</si>
  <si>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</si>
  <si>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</si>
  <si>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</si>
  <si>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</si>
  <si>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</si>
  <si>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</si>
  <si>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</si>
  <si>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</si>
  <si>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</si>
  <si>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</si>
  <si>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</si>
  <si>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</si>
  <si>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</si>
  <si>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</si>
  <si>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</si>
  <si>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</si>
  <si>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</si>
  <si>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</si>
  <si>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</si>
  <si>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</si>
  <si>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</si>
  <si>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</si>
  <si>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</si>
  <si>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</si>
  <si>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</si>
  <si>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</si>
  <si>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</si>
  <si>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</si>
  <si>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</si>
  <si>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</si>
  <si>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</si>
  <si>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</si>
  <si>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</si>
  <si>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</si>
  <si>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</si>
  <si>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</si>
  <si>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</si>
  <si>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</si>
  <si>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</si>
  <si>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</si>
  <si>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</si>
  <si>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</si>
  <si>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</si>
  <si>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</si>
  <si>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</si>
  <si>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</si>
  <si>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</si>
  <si>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</si>
  <si>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</si>
  <si>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</si>
  <si>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</si>
  <si>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</si>
  <si>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</si>
  <si>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</si>
  <si>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</si>
  <si>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</si>
  <si>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</si>
  <si>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</si>
  <si>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</si>
  <si>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</si>
  <si>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</si>
  <si>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</si>
  <si>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</si>
  <si>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</si>
  <si>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</si>
  <si>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</si>
  <si>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</si>
  <si>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</si>
  <si>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</si>
  <si>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</si>
  <si>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</si>
  <si>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</si>
  <si>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</si>
  <si>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</si>
  <si>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</si>
  <si>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</si>
  <si>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</si>
  <si>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</si>
  <si>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</si>
  <si>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</si>
  <si>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</si>
  <si>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</si>
  <si>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</si>
  <si>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</si>
  <si>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</si>
  <si>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</si>
  <si>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</si>
  <si>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</si>
  <si>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</si>
  <si>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</si>
  <si>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</si>
  <si>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</si>
  <si>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</si>
  <si>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</si>
  <si>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</si>
  <si>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</si>
  <si>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</si>
  <si>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</si>
  <si>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</si>
  <si>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</si>
  <si>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</si>
  <si>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</si>
  <si>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</si>
  <si>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</si>
  <si>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</si>
  <si>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</si>
  <si>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</si>
  <si>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</si>
  <si>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</si>
  <si>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</si>
  <si>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</si>
  <si>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</si>
  <si>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</si>
  <si>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</si>
  <si>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</si>
  <si>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</si>
  <si>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</si>
  <si>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</si>
  <si>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</si>
  <si>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</si>
  <si>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</si>
  <si>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</si>
  <si>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</si>
  <si>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</si>
  <si>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</si>
  <si>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</si>
  <si>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</si>
  <si>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</si>
  <si>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</si>
  <si>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</si>
  <si>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</si>
  <si>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</si>
  <si>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</si>
  <si>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</si>
  <si>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</si>
  <si>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</si>
  <si>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</si>
  <si>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</si>
  <si>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</si>
  <si>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</si>
  <si>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</si>
  <si>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</si>
  <si>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</si>
  <si>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</si>
  <si>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</si>
  <si>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</si>
  <si>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</si>
  <si>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</si>
  <si>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</si>
  <si>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</si>
  <si>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</si>
  <si>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</si>
  <si>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</si>
  <si>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</si>
  <si>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</si>
  <si>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</si>
  <si>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</si>
  <si>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</si>
  <si>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</si>
  <si>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</si>
  <si>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</si>
  <si>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</si>
  <si>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</si>
  <si>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</si>
  <si>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</si>
  <si>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</si>
  <si>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</si>
  <si>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</si>
  <si>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</si>
  <si>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</si>
  <si>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</si>
  <si>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</si>
  <si>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</si>
  <si>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</si>
  <si>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</si>
  <si>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</si>
  <si>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</si>
  <si>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</si>
  <si>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</si>
  <si>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</si>
  <si>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</si>
  <si>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</si>
  <si>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</si>
  <si>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</si>
  <si>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</si>
  <si>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</si>
  <si>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</si>
  <si>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</si>
  <si>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</si>
  <si>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</si>
  <si>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</si>
  <si>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1.</t>
  </si>
  <si>
    <t>2.</t>
  </si>
  <si>
    <t>3.</t>
  </si>
  <si>
    <t>4.</t>
  </si>
  <si>
    <t>Submitter: KONČAR-ELECTRICAL INDUSTRY, Inc.</t>
  </si>
  <si>
    <t>03282635</t>
  </si>
  <si>
    <t>HR</t>
  </si>
  <si>
    <t>080040936</t>
  </si>
  <si>
    <t>74780000H0SHMRAW0I15</t>
  </si>
  <si>
    <t>45050126417</t>
  </si>
  <si>
    <t>501</t>
  </si>
  <si>
    <t>ZAGREB</t>
  </si>
  <si>
    <t>Fallerovo šetalište 22</t>
  </si>
  <si>
    <t>koncar.finance@koncar.hr</t>
  </si>
  <si>
    <t>www.koncar.hr</t>
  </si>
  <si>
    <t>RN</t>
  </si>
  <si>
    <t>No</t>
  </si>
  <si>
    <t>PricewaterhouseCoopers d.o.o.</t>
  </si>
  <si>
    <t>Kristina Dimitrov</t>
  </si>
  <si>
    <t>Končar Group</t>
  </si>
  <si>
    <t>KD</t>
  </si>
  <si>
    <t>Marina Markušić</t>
  </si>
  <si>
    <t>01 3667 175</t>
  </si>
  <si>
    <t>marina.markusic@koncar.hr</t>
  </si>
  <si>
    <t xml:space="preserve">balance as at 31.12.2019 </t>
  </si>
  <si>
    <t>for the period 01.01.2019 to 31.12.2019</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</si>
  <si>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</si>
  <si>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</si>
  <si>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</si>
  <si>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</si>
  <si>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</si>
  <si>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</si>
  <si>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</si>
  <si>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</si>
  <si>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</si>
  <si>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</si>
  <si>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</si>
  <si>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Niskonapon. sklopke i prekid. d.o.o.</t>
  </si>
  <si>
    <t>Končar - Montažni inženjering d.d.</t>
  </si>
  <si>
    <t>Končar - Inženj. za energetiku i transport d.d.</t>
  </si>
  <si>
    <t>Končar - Metalne konstrukcije d.d.</t>
  </si>
  <si>
    <t>Power Engineering Transformatory Sp. z o.o.</t>
  </si>
  <si>
    <t>Czerwonaka, Poznan, Poljska</t>
  </si>
  <si>
    <t>Notes to consolidated financial reports</t>
  </si>
  <si>
    <t>Issuer's name: Končar - Elektroindustrija d.d. (in English: Končar - Electrical Industry Inc.)</t>
  </si>
  <si>
    <t>PIN: 45050126417</t>
  </si>
  <si>
    <t>Reporting period: From 1 January 2019 to 31 December2019</t>
  </si>
  <si>
    <t>1. Division of shares</t>
  </si>
  <si>
    <t>There was no division of shares.</t>
  </si>
  <si>
    <t>2. Changes in ownership structure</t>
  </si>
  <si>
    <t>There were no significant changes in ownership structure compared to the previous quarter.</t>
  </si>
  <si>
    <t>3. Mergers and acquisitions.</t>
  </si>
  <si>
    <t>There were no new mergers or acquisitions</t>
  </si>
  <si>
    <t>4. Description of products and services.</t>
  </si>
  <si>
    <t>Manufacture of electrical equipment for generation, transmission and consumption of electric power and manufacture of transport</t>
  </si>
  <si>
    <t>equipment.</t>
  </si>
  <si>
    <t>5. Uncertainty (description of cases for which there are some uncertainties regarding collection of income or possible future costs).</t>
  </si>
  <si>
    <t>There were no significant uncertainties regarding the collection of incomes or possible future costs.</t>
  </si>
  <si>
    <t>6. Business operation results</t>
  </si>
  <si>
    <t>Data expressed in the profit and loss account which refer to discontinued operations refer to the company Končar – Kućanski aparati d.d. (in English: Končar – Household Appliances Inc.)</t>
  </si>
  <si>
    <t>the shares of which were sold to employees and the management through the M&amp;E buyout model, and the part of the production programme of the company</t>
  </si>
  <si>
    <t>Končar – Niskonaponske sklopke i prekidači (In English: Končar - Low Voltage Switches and Circuit Breakers) which was sold to Lovato Electric S.P.A. from Bergamo.</t>
  </si>
  <si>
    <t>Business operation results which refer to continuous business operations are the following:</t>
  </si>
  <si>
    <t>compared to the same period of the previous year, income from sales (which accounts for 93.9% of total income) are higher by 12.8%,</t>
  </si>
  <si>
    <t>and operating income (which accounts for 98.1% of total income) are higher by 10.5%. Total income is 9.1% higher in relation to</t>
  </si>
  <si>
    <t>the same period of the previous year. Total expenses are 11.9% higher compared to the same period of the previous year,</t>
  </si>
  <si>
    <t>while operating expenses with changes in inventories, which account for 99.1% of total expenses, are 12.9% higher. Income from investment</t>
  </si>
  <si>
    <t>in associated companies are down 65.1% compared to the same period of the previous year. Financial income (which accounts for</t>
  </si>
  <si>
    <t>1.3% of total income) is 10.5% higher, and financial expenses (which account for 0.8% of total expenses) are down</t>
  </si>
  <si>
    <t>by 39.7% compared to the same period of the previous year.</t>
  </si>
  <si>
    <t>7. Operating and other expenditures</t>
  </si>
  <si>
    <t>In the period of January to December 2019, compared to the same period of the previous year, there was an increase in the share of material costs</t>
  </si>
  <si>
    <t>in operating income of 4.2 percentage points and share of costs of value adjustments of 0.7 percentage points, and there was a decrease</t>
  </si>
  <si>
    <t>in the share of staff costs of 1.7 percentage points, depreciation costs of 0.2 percentage points, the share of costs for</t>
  </si>
  <si>
    <t>provisions of 0.4 percentage points, and other costs and expenses by 0.5 percentage points.</t>
  </si>
  <si>
    <t>8. Profit or loss</t>
  </si>
  <si>
    <t xml:space="preserve">The Group's total after-tax profit amounts to HRK 53.9 million, which is HRK 74.8 million less than in the same period of the previous year. </t>
  </si>
  <si>
    <t>If the profit from discontinued operations is excluded from the Group's profit, the Group's profit amounts to HRK 52.7 million,</t>
  </si>
  <si>
    <t>which is HRK 66.55 million less than the profit in the same period of the previous year.</t>
  </si>
  <si>
    <t>The net profit of the Group belonging to the owners of the Parent Company shares amounts to HRK 26.53 million, which is HRK 76.30 million less</t>
  </si>
  <si>
    <t>compared to the same period of the previous year. If discontinued operating profit in the amount of HRK 1.23 million (2018: HRK 9.45 million) is excluded</t>
  </si>
  <si>
    <t>from the total profit of the Group, the profit of the Group belonging to the holders of the Parent Company shares amounts to HRK 25.30 million,</t>
  </si>
  <si>
    <t xml:space="preserve">which is HRK 68.09 million less than in the same period of the previous year. Net profit attributable to minority interests </t>
  </si>
  <si>
    <t xml:space="preserve">interest is HRK 27.40 million, which is HRK 1.53 million more than in the same period of the previous year.  </t>
  </si>
  <si>
    <t xml:space="preserve">Of the 15 companies that make up the Končar Group, two companies reported a loss of HRK 44.53 million, which belongs  </t>
  </si>
  <si>
    <t>to the holders of the Parent Company shares.</t>
  </si>
  <si>
    <t>9. Earnings per share</t>
  </si>
  <si>
    <t>Earnings per share for the period of January to December 2019 is HRK 10.38 and is less than earnings per share in the same</t>
  </si>
  <si>
    <t xml:space="preserve">period of the previous year by HRK 29.83. If profit from discontinued operations is excluded, earnings per share are </t>
  </si>
  <si>
    <t>HRK 9.90, down by HRK 11.68 compared to the same period of the previous year.</t>
  </si>
  <si>
    <t>10. Liquidity</t>
  </si>
  <si>
    <t>The balance of cash and cash equivalents at the end of 2019 are HRK 246.81 million lower compared to the beginning of the year.</t>
  </si>
  <si>
    <t>11. Accounting policies</t>
  </si>
  <si>
    <t xml:space="preserve">In preparing the consolidated financial reports of the Končar Group, the same accounting policies were applied </t>
  </si>
  <si>
    <t>as in the most recent annual financial reports for 2018, except in the Leases section,</t>
  </si>
  <si>
    <t>where there was a change in policies regarding the application of the new IFRS 16 Leases.</t>
  </si>
  <si>
    <t>The financial reports for 2018 are available for review on the official website of the Zagreb Stock Exchange (www.zse.hr),</t>
  </si>
  <si>
    <t>Croatian Financial Services Supervisory Agency (www.hanfa.hr) and the company's web site (www.koncar.hr).</t>
  </si>
  <si>
    <t>12. Other notes</t>
  </si>
  <si>
    <t>On the basis of the decision of the General Annual Meeting of Končar – Electrical Industry Inc., at its meeting held on 18 January 2018,</t>
  </si>
  <si>
    <t>the Supervisory Board adopted the Plan of Continuation of Ownership Restructuring of the Company Končar – Household Appliances Inc. Through the M&amp;E buyout model</t>
  </si>
  <si>
    <t>suggested by the Managing Board of Končar Electrical Industry Inc. All shares of the company Končar – Household Appliances Inc.</t>
  </si>
  <si>
    <t>were offered for sale in an invitation to bid, with 60% offered to the employees of the Končar Group and 40% to the Management of the company. On 5 April 2019</t>
  </si>
  <si>
    <t>agreements on sales, purchase and transfer of shares of the company were concluded, and in the reporting period of April to December 2019</t>
  </si>
  <si>
    <t>the financial information of the company Končar – Household Appliances Inc. is no longer consolidated at the level of the Group.</t>
  </si>
  <si>
    <t>In the second quarter of 2019, in line with the decision of the Supervisory Board of Končar – Electrical Industry Inc., a part of the production programme</t>
  </si>
  <si>
    <t>of the company Končar – Low Voltage Switches and Circuit Breakers Ltd. was sold to Lovato Electric S.P.A. from Bergamo.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</si>
</sst>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1"/>
      <color theme="10"/>
      <name val="Calibri"/>
      <family val="2"/>
      <charset val="238"/>
      <scheme val="minor"/>
    </font>
    <font>
      <b/>
      <sz val="8"/>
      <color indexed="8"/>
      <name val="Arial"/>
      <family val="2"/>
      <charset val="238"/>
    </font>
    <font>
      <sz val="8"/>
      <color indexed="8"/>
      <name val="Arial"/>
      <family val="2"/>
      <charset val="238"/>
    </font>
    <font>
      <i/>
      <sz val="8"/>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0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0" xfId="0" applyNumberFormat="1" applyFont="1" applyFill="1" applyBorder="1" applyAlignment="1" applyProtection="1">
      <alignment horizontal="center" vertical="center"/>
    </xf>
    <xf numFmtId="165" fontId="16" fillId="9" borderId="30" xfId="0" applyNumberFormat="1" applyFont="1" applyFill="1" applyBorder="1" applyAlignment="1" applyProtection="1">
      <alignment horizontal="center" vertical="center"/>
    </xf>
    <xf numFmtId="165" fontId="16" fillId="9" borderId="31" xfId="0" applyNumberFormat="1" applyFont="1" applyFill="1" applyBorder="1" applyAlignment="1" applyProtection="1">
      <alignment horizontal="center" vertical="center"/>
    </xf>
    <xf numFmtId="165" fontId="16" fillId="0"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6" fillId="3" borderId="33" xfId="0" applyFont="1" applyFill="1" applyBorder="1" applyAlignment="1" applyProtection="1">
      <alignment horizontal="center" vertical="center"/>
    </xf>
    <xf numFmtId="3" fontId="16"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6" fillId="3" borderId="33" xfId="3" applyFont="1" applyFill="1" applyBorder="1" applyAlignment="1" applyProtection="1">
      <alignment horizontal="center" vertical="center"/>
    </xf>
    <xf numFmtId="3" fontId="16" fillId="3" borderId="33"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1"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33" xfId="0" applyNumberFormat="1" applyFont="1" applyFill="1" applyBorder="1" applyAlignment="1" applyProtection="1">
      <alignment horizontal="right" vertical="center" shrinkToFit="1"/>
    </xf>
    <xf numFmtId="3" fontId="15" fillId="0" borderId="33" xfId="0" applyNumberFormat="1" applyFont="1" applyFill="1" applyBorder="1" applyAlignment="1" applyProtection="1">
      <alignment horizontal="right" vertical="center" shrinkToFit="1"/>
      <protection locked="0"/>
    </xf>
    <xf numFmtId="3" fontId="15" fillId="10" borderId="33" xfId="0" applyNumberFormat="1" applyFont="1" applyFill="1" applyBorder="1" applyAlignment="1" applyProtection="1">
      <alignment vertical="center"/>
    </xf>
    <xf numFmtId="3" fontId="5" fillId="0" borderId="33"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0"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0" fillId="9" borderId="31" xfId="0" applyNumberFormat="1" applyFont="1" applyFill="1" applyBorder="1" applyAlignment="1" applyProtection="1">
      <alignment vertical="center" shrinkToFit="1"/>
    </xf>
    <xf numFmtId="3" fontId="20" fillId="0" borderId="30" xfId="0" applyNumberFormat="1" applyFont="1" applyFill="1" applyBorder="1" applyAlignment="1" applyProtection="1">
      <alignment vertical="center" shrinkToFit="1"/>
    </xf>
    <xf numFmtId="3" fontId="20" fillId="0" borderId="31" xfId="0" applyNumberFormat="1" applyFont="1" applyFill="1" applyBorder="1" applyAlignment="1" applyProtection="1">
      <alignment vertical="center" shrinkToFit="1"/>
    </xf>
    <xf numFmtId="0" fontId="23" fillId="11" borderId="1" xfId="4" applyFont="1" applyFill="1" applyBorder="1"/>
    <xf numFmtId="0" fontId="1" fillId="11" borderId="21" xfId="4" applyFill="1" applyBorder="1"/>
    <xf numFmtId="0" fontId="1" fillId="0" borderId="0" xfId="4"/>
    <xf numFmtId="0" fontId="25" fillId="11" borderId="34"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28"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6" fillId="11" borderId="34" xfId="4" applyFont="1" applyFill="1" applyBorder="1" applyAlignment="1">
      <alignment wrapText="1"/>
    </xf>
    <xf numFmtId="0" fontId="26" fillId="11" borderId="35" xfId="4" applyFont="1" applyFill="1" applyBorder="1" applyAlignment="1">
      <alignment wrapText="1"/>
    </xf>
    <xf numFmtId="0" fontId="26" fillId="11" borderId="34"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35" xfId="4" applyFont="1" applyFill="1" applyBorder="1"/>
    <xf numFmtId="0" fontId="5" fillId="11" borderId="0" xfId="4" applyFont="1" applyFill="1" applyBorder="1" applyAlignment="1">
      <alignment horizontal="right" vertical="center" wrapText="1"/>
    </xf>
    <xf numFmtId="0" fontId="27" fillId="11" borderId="35" xfId="4" applyFont="1" applyFill="1" applyBorder="1" applyAlignment="1">
      <alignment vertical="center"/>
    </xf>
    <xf numFmtId="0" fontId="5" fillId="11" borderId="34"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35"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26" fillId="11" borderId="0" xfId="4" applyFont="1" applyFill="1" applyBorder="1" applyAlignment="1">
      <alignment vertical="top" wrapText="1"/>
    </xf>
    <xf numFmtId="0" fontId="26" fillId="11" borderId="34" xfId="4" applyFont="1" applyFill="1" applyBorder="1" applyAlignment="1">
      <alignment vertical="top"/>
    </xf>
    <xf numFmtId="0" fontId="29"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33"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5" fillId="0" borderId="14" xfId="0" applyNumberFormat="1" applyFont="1" applyFill="1" applyBorder="1" applyAlignment="1" applyProtection="1">
      <alignment horizontal="right" vertical="center" shrinkToFit="1"/>
      <protection locked="0"/>
    </xf>
    <xf numFmtId="3" fontId="3" fillId="0" borderId="39" xfId="0" applyNumberFormat="1" applyFont="1" applyFill="1" applyBorder="1" applyAlignment="1" applyProtection="1">
      <alignment vertical="center"/>
      <protection locked="0"/>
    </xf>
    <xf numFmtId="3" fontId="5" fillId="0" borderId="40" xfId="0" applyNumberFormat="1" applyFont="1" applyFill="1" applyBorder="1" applyAlignment="1" applyProtection="1">
      <alignment vertical="center"/>
      <protection locked="0"/>
    </xf>
    <xf numFmtId="0" fontId="26" fillId="11" borderId="0" xfId="4" applyFont="1" applyFill="1" applyBorder="1" applyProtection="1">
      <protection locked="0"/>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36"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36" xfId="0"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5" fillId="12" borderId="2" xfId="0" applyFont="1" applyFill="1" applyBorder="1" applyProtection="1">
      <protection locked="0"/>
    </xf>
    <xf numFmtId="0" fontId="5" fillId="12" borderId="36" xfId="0"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36" xfId="0" applyFont="1" applyFill="1" applyBorder="1" applyAlignment="1" applyProtection="1">
      <alignment vertical="center"/>
      <protection locked="0"/>
    </xf>
    <xf numFmtId="0" fontId="4" fillId="12" borderId="3" xfId="0" applyFont="1" applyFill="1" applyBorder="1" applyAlignment="1" applyProtection="1">
      <alignment horizontal="center" vertical="center"/>
      <protection locked="0"/>
    </xf>
    <xf numFmtId="0" fontId="4" fillId="12" borderId="36" xfId="0" applyFont="1" applyFill="1" applyBorder="1" applyAlignment="1" applyProtection="1">
      <alignment horizontal="center" vertical="center"/>
      <protection locked="0"/>
    </xf>
    <xf numFmtId="49" fontId="4" fillId="12" borderId="3" xfId="0" applyNumberFormat="1" applyFont="1" applyFill="1" applyBorder="1" applyAlignment="1" applyProtection="1">
      <alignment horizontal="center" vertical="center"/>
      <protection locked="0"/>
    </xf>
    <xf numFmtId="49" fontId="4" fillId="12" borderId="36" xfId="0" applyNumberFormat="1" applyFont="1" applyFill="1" applyBorder="1" applyAlignment="1" applyProtection="1">
      <alignment horizontal="center" vertical="center"/>
      <protection locked="0"/>
    </xf>
    <xf numFmtId="0" fontId="26" fillId="11" borderId="34" xfId="4" applyFont="1" applyFill="1" applyBorder="1" applyAlignment="1">
      <alignment vertical="center" wrapText="1"/>
    </xf>
    <xf numFmtId="0" fontId="26"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27" fillId="11" borderId="34" xfId="4" applyFont="1" applyFill="1" applyBorder="1" applyAlignment="1">
      <alignment vertical="center"/>
    </xf>
    <xf numFmtId="0" fontId="24" fillId="11" borderId="34"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6" fillId="11" borderId="0" xfId="4" applyFont="1" applyFill="1" applyBorder="1" applyAlignment="1">
      <alignment wrapText="1"/>
    </xf>
    <xf numFmtId="0" fontId="22" fillId="11" borderId="20" xfId="4" applyFont="1" applyFill="1" applyBorder="1" applyAlignment="1">
      <alignment vertical="center"/>
    </xf>
    <xf numFmtId="0" fontId="22" fillId="11" borderId="1" xfId="4" applyFont="1" applyFill="1" applyBorder="1" applyAlignment="1">
      <alignment vertical="center"/>
    </xf>
    <xf numFmtId="0" fontId="25" fillId="11" borderId="34"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6"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12" fillId="4" borderId="33" xfId="0" applyFont="1" applyFill="1" applyBorder="1" applyAlignment="1" applyProtection="1">
      <alignment horizontal="left" vertical="center" wrapText="1"/>
    </xf>
    <xf numFmtId="0" fontId="13"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0" applyFont="1" applyFill="1" applyBorder="1" applyAlignment="1" applyProtection="1">
      <alignment vertical="center" wrapText="1"/>
    </xf>
    <xf numFmtId="0" fontId="0" fillId="0" borderId="33" xfId="0" applyBorder="1" applyAlignment="1" applyProtection="1"/>
    <xf numFmtId="0" fontId="5" fillId="10" borderId="33" xfId="0" applyFont="1" applyFill="1" applyBorder="1" applyAlignment="1" applyProtection="1">
      <alignment horizontal="left" vertical="center" wrapText="1" indent="1"/>
    </xf>
    <xf numFmtId="0" fontId="1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18" fillId="0"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4" fillId="4" borderId="33" xfId="0" applyFont="1" applyFill="1" applyBorder="1" applyAlignment="1" applyProtection="1">
      <alignment vertical="center" wrapText="1"/>
    </xf>
    <xf numFmtId="0" fontId="14" fillId="0" borderId="33"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33" xfId="3" applyFont="1" applyFill="1" applyBorder="1" applyAlignment="1" applyProtection="1">
      <alignment horizontal="center" vertical="center" wrapText="1"/>
    </xf>
    <xf numFmtId="3" fontId="16" fillId="3" borderId="33" xfId="3" applyNumberFormat="1" applyFont="1" applyFill="1" applyBorder="1" applyAlignment="1" applyProtection="1">
      <alignment horizontal="center" vertical="center" wrapText="1"/>
    </xf>
    <xf numFmtId="3" fontId="0" fillId="0" borderId="33"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33" xfId="3" applyFont="1" applyFill="1" applyBorder="1" applyAlignment="1" applyProtection="1">
      <alignment horizontal="center" vertical="center"/>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6"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17" fillId="0" borderId="30" xfId="0" applyFont="1" applyBorder="1" applyAlignment="1" applyProtection="1">
      <alignment horizontal="left" vertical="center" wrapText="1"/>
    </xf>
    <xf numFmtId="0" fontId="17" fillId="0" borderId="31" xfId="0" applyFont="1" applyBorder="1" applyAlignment="1" applyProtection="1">
      <alignment horizontal="left" vertical="center" wrapText="1"/>
    </xf>
    <xf numFmtId="0" fontId="3" fillId="0" borderId="30" xfId="0" applyFont="1" applyBorder="1" applyAlignment="1" applyProtection="1">
      <alignment horizontal="left" vertical="center" wrapText="1"/>
    </xf>
    <xf numFmtId="0" fontId="16" fillId="0" borderId="31" xfId="0" applyFont="1" applyBorder="1" applyAlignment="1" applyProtection="1">
      <alignment horizontal="left" vertical="center" wrapText="1"/>
    </xf>
    <xf numFmtId="0" fontId="17"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17" fillId="9" borderId="30" xfId="0" applyFont="1" applyFill="1" applyBorder="1" applyAlignment="1" applyProtection="1">
      <alignment horizontal="left" vertical="center" wrapText="1"/>
    </xf>
    <xf numFmtId="0" fontId="17" fillId="9" borderId="31" xfId="0" applyFont="1" applyFill="1" applyBorder="1" applyAlignment="1" applyProtection="1">
      <alignment horizontal="left" vertical="center" wrapText="1"/>
    </xf>
    <xf numFmtId="0" fontId="3" fillId="0" borderId="32" xfId="0" applyFont="1" applyBorder="1" applyProtection="1"/>
    <xf numFmtId="0" fontId="16" fillId="0" borderId="30" xfId="0" applyFont="1" applyBorder="1" applyAlignment="1" applyProtection="1">
      <alignment horizontal="left" vertical="center" wrapText="1"/>
    </xf>
    <xf numFmtId="0" fontId="16" fillId="9" borderId="31"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29" xfId="0" applyFont="1" applyFill="1" applyBorder="1" applyAlignment="1" applyProtection="1">
      <alignment horizontal="left" vertical="center"/>
    </xf>
    <xf numFmtId="0" fontId="19"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6" fillId="11" borderId="34" xfId="4" applyFont="1" applyFill="1" applyBorder="1" applyProtection="1">
      <protection locked="0"/>
    </xf>
    <xf numFmtId="0" fontId="26" fillId="11" borderId="0" xfId="4" applyFont="1" applyFill="1" applyBorder="1" applyAlignment="1" applyProtection="1">
      <alignment vertical="top"/>
      <protection locked="0"/>
    </xf>
    <xf numFmtId="0" fontId="26" fillId="11" borderId="0" xfId="4" applyFont="1" applyFill="1" applyBorder="1" applyAlignment="1" applyProtection="1">
      <alignment vertical="top" wrapText="1"/>
      <protection locked="0"/>
    </xf>
    <xf numFmtId="0" fontId="26" fillId="11" borderId="0" xfId="4" applyFont="1" applyFill="1" applyBorder="1" applyAlignment="1" applyProtection="1">
      <alignment vertical="top" wrapText="1"/>
      <protection locked="0"/>
    </xf>
    <xf numFmtId="0" fontId="26" fillId="11" borderId="0" xfId="4" applyFont="1" applyFill="1" applyBorder="1" applyAlignment="1" applyProtection="1">
      <alignment wrapText="1"/>
      <protection locked="0"/>
    </xf>
    <xf numFmtId="0" fontId="26" fillId="11" borderId="35" xfId="4" applyFont="1" applyFill="1" applyBorder="1" applyProtection="1">
      <protection locked="0"/>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36" xfId="0" applyFont="1" applyFill="1" applyBorder="1" applyAlignment="1" applyProtection="1">
      <alignment horizontal="right" vertical="center"/>
      <protection locked="0"/>
    </xf>
    <xf numFmtId="0" fontId="4" fillId="16" borderId="36" xfId="0" applyFont="1" applyFill="1" applyBorder="1" applyAlignment="1" applyProtection="1">
      <alignment horizontal="center" vertical="center"/>
      <protection locked="0"/>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36" xfId="0" applyFont="1" applyFill="1" applyBorder="1" applyAlignment="1" applyProtection="1">
      <alignment horizontal="right" vertical="center"/>
      <protection locked="0"/>
    </xf>
    <xf numFmtId="0" fontId="4" fillId="17" borderId="38" xfId="0" applyFont="1" applyFill="1" applyBorder="1" applyAlignment="1" applyProtection="1">
      <alignment horizontal="center" vertical="center"/>
      <protection locked="0"/>
    </xf>
    <xf numFmtId="0" fontId="16" fillId="0" borderId="0" xfId="1" applyFont="1" applyAlignment="1">
      <alignment horizontal="center"/>
    </xf>
    <xf numFmtId="0" fontId="16" fillId="0" borderId="0" xfId="1" applyFont="1" applyAlignment="1">
      <alignment horizontal="center"/>
    </xf>
    <xf numFmtId="0" fontId="16" fillId="0" borderId="0" xfId="1" applyFont="1" applyAlignment="1">
      <alignment horizontal="left"/>
    </xf>
    <xf numFmtId="0" fontId="16" fillId="0" borderId="0" xfId="1" applyFont="1" applyAlignment="1">
      <alignment horizontal="left"/>
    </xf>
    <xf numFmtId="0" fontId="3" fillId="0" borderId="0" xfId="1" applyFont="1" applyAlignment="1">
      <alignment horizontal="left"/>
    </xf>
    <xf numFmtId="0" fontId="41" fillId="0" borderId="0" xfId="1" applyFont="1" applyFill="1" applyAlignment="1"/>
    <xf numFmtId="0" fontId="42" fillId="0" borderId="0" xfId="1" applyFont="1" applyFill="1">
      <alignment vertical="top"/>
    </xf>
    <xf numFmtId="0" fontId="42" fillId="0" borderId="0" xfId="1" applyFont="1">
      <alignment vertical="top"/>
    </xf>
    <xf numFmtId="0" fontId="41" fillId="0" borderId="0" xfId="1" applyFont="1" applyAlignment="1"/>
    <xf numFmtId="0" fontId="42" fillId="0" borderId="0" xfId="1" applyFont="1" applyAlignment="1"/>
    <xf numFmtId="0" fontId="16" fillId="0" borderId="0" xfId="0" applyFont="1"/>
    <xf numFmtId="0" fontId="3" fillId="0" borderId="0" xfId="0" applyFont="1"/>
    <xf numFmtId="0" fontId="3" fillId="0" borderId="0" xfId="0" applyFont="1" applyAlignment="1">
      <alignment vertical="center"/>
    </xf>
    <xf numFmtId="0" fontId="42" fillId="0" borderId="0" xfId="1" applyFont="1" applyFill="1" applyAlignment="1"/>
    <xf numFmtId="0" fontId="16" fillId="0" borderId="0" xfId="1" applyFont="1" applyFill="1" applyAlignment="1">
      <alignment horizontal="left"/>
    </xf>
    <xf numFmtId="0" fontId="3" fillId="0" borderId="0" xfId="1" applyFont="1" applyFill="1" applyAlignment="1">
      <alignment horizontal="left"/>
    </xf>
    <xf numFmtId="0" fontId="43" fillId="0" borderId="0" xfId="0" applyFont="1"/>
    <xf numFmtId="0" fontId="3" fillId="0" borderId="0" xfId="3" applyFont="1"/>
    <xf numFmtId="0" fontId="3" fillId="0" borderId="0" xfId="0" applyFont="1" applyFill="1"/>
    <xf numFmtId="0" fontId="0" fillId="0" borderId="0" xfId="0" applyFill="1"/>
  </cellXfs>
  <cellStyles count="6">
    <cellStyle name="Hyperlink" xfId="5" builtinId="8"/>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s>
</file>

<file path=xl/tables/tableSingleCells4.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5.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4" Type="http://schemas.openxmlformats.org/officeDocument/2006/relationships/tableSingleCells" Target="../tables/tableSingleCells1.xml"/></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1"/>
  <sheetViews>
    <sheetView tabSelected="1" workbookViewId="0">
      <selection activeCell="E66" sqref="E66:F66"/>
    </sheetView>
  </sheetViews>
  <sheetFormatPr defaultColWidth="9.140625" defaultRowHeight="15" x14ac:dyDescent="0.25"/>
  <cols>
    <col min="1" max="8" width="9.140625" style="57"/>
    <col min="9" max="9" width="15.28515625" style="57" customWidth="1"/>
    <col min="10" max="16384" width="9.140625" style="57"/>
  </cols>
  <sheetData>
    <row r="1" spans="1:14" ht="15.75" x14ac:dyDescent="0.25">
      <c r="A1" s="162" t="s">
        <v>0</v>
      </c>
      <c r="B1" s="163"/>
      <c r="C1" s="163"/>
      <c r="D1" s="55"/>
      <c r="E1" s="55"/>
      <c r="F1" s="55"/>
      <c r="G1" s="55"/>
      <c r="H1" s="55"/>
      <c r="I1" s="55"/>
      <c r="J1" s="56"/>
    </row>
    <row r="2" spans="1:14" ht="14.45" customHeight="1" x14ac:dyDescent="0.25">
      <c r="A2" s="164" t="s">
        <v>1</v>
      </c>
      <c r="B2" s="165"/>
      <c r="C2" s="165"/>
      <c r="D2" s="165"/>
      <c r="E2" s="165"/>
      <c r="F2" s="165"/>
      <c r="G2" s="165"/>
      <c r="H2" s="165"/>
      <c r="I2" s="165"/>
      <c r="J2" s="166"/>
      <c r="N2" s="104" t="s">
        <v>430</v>
      </c>
    </row>
    <row r="3" spans="1:14" x14ac:dyDescent="0.25">
      <c r="A3" s="58"/>
      <c r="B3" s="59"/>
      <c r="C3" s="59"/>
      <c r="D3" s="59"/>
      <c r="E3" s="59"/>
      <c r="F3" s="59"/>
      <c r="G3" s="59"/>
      <c r="H3" s="59"/>
      <c r="I3" s="59"/>
      <c r="J3" s="60"/>
      <c r="N3" s="104" t="s">
        <v>431</v>
      </c>
    </row>
    <row r="4" spans="1:14" ht="33.6" customHeight="1" x14ac:dyDescent="0.25">
      <c r="A4" s="167" t="s">
        <v>2</v>
      </c>
      <c r="B4" s="168"/>
      <c r="C4" s="168"/>
      <c r="D4" s="168"/>
      <c r="E4" s="169">
        <v>43466</v>
      </c>
      <c r="F4" s="170"/>
      <c r="G4" s="61" t="s">
        <v>3</v>
      </c>
      <c r="H4" s="169">
        <v>43830</v>
      </c>
      <c r="I4" s="170"/>
      <c r="J4" s="62"/>
      <c r="N4" s="104" t="s">
        <v>432</v>
      </c>
    </row>
    <row r="5" spans="1:14" s="63" customFormat="1" ht="10.15" customHeight="1" x14ac:dyDescent="0.25">
      <c r="A5" s="171"/>
      <c r="B5" s="172"/>
      <c r="C5" s="172"/>
      <c r="D5" s="172"/>
      <c r="E5" s="172"/>
      <c r="F5" s="172"/>
      <c r="G5" s="172"/>
      <c r="H5" s="172"/>
      <c r="I5" s="172"/>
      <c r="J5" s="173"/>
      <c r="N5" s="105" t="s">
        <v>433</v>
      </c>
    </row>
    <row r="6" spans="1:14" ht="20.45" customHeight="1" x14ac:dyDescent="0.25">
      <c r="A6" s="64"/>
      <c r="B6" s="65" t="s">
        <v>4</v>
      </c>
      <c r="C6" s="66"/>
      <c r="D6" s="66"/>
      <c r="E6" s="72">
        <v>2019</v>
      </c>
      <c r="F6" s="67"/>
      <c r="G6" s="61"/>
      <c r="H6" s="67"/>
      <c r="I6" s="68"/>
      <c r="J6" s="69"/>
      <c r="N6" s="104"/>
    </row>
    <row r="7" spans="1:14" s="71" customFormat="1" ht="10.9" customHeight="1" x14ac:dyDescent="0.25">
      <c r="A7" s="64"/>
      <c r="B7" s="66"/>
      <c r="C7" s="66"/>
      <c r="D7" s="66"/>
      <c r="E7" s="70"/>
      <c r="F7" s="70"/>
      <c r="G7" s="61"/>
      <c r="H7" s="67"/>
      <c r="I7" s="68"/>
      <c r="J7" s="69"/>
    </row>
    <row r="8" spans="1:14" ht="20.45" customHeight="1" x14ac:dyDescent="0.25">
      <c r="A8" s="64"/>
      <c r="B8" s="65" t="s">
        <v>5</v>
      </c>
      <c r="C8" s="66"/>
      <c r="D8" s="66"/>
      <c r="E8" s="72" t="s">
        <v>433</v>
      </c>
      <c r="F8" s="67"/>
      <c r="G8" s="61"/>
      <c r="H8" s="67"/>
      <c r="I8" s="68"/>
      <c r="J8" s="69"/>
    </row>
    <row r="9" spans="1:14" s="71" customFormat="1" ht="10.9" customHeight="1" x14ac:dyDescent="0.25">
      <c r="A9" s="64"/>
      <c r="B9" s="66"/>
      <c r="C9" s="66"/>
      <c r="D9" s="66"/>
      <c r="E9" s="70"/>
      <c r="F9" s="70"/>
      <c r="G9" s="61"/>
      <c r="H9" s="70"/>
      <c r="I9" s="73"/>
      <c r="J9" s="69"/>
    </row>
    <row r="10" spans="1:14" ht="37.9" customHeight="1" x14ac:dyDescent="0.25">
      <c r="A10" s="158" t="s">
        <v>6</v>
      </c>
      <c r="B10" s="159"/>
      <c r="C10" s="159"/>
      <c r="D10" s="159"/>
      <c r="E10" s="159"/>
      <c r="F10" s="159"/>
      <c r="G10" s="159"/>
      <c r="H10" s="159"/>
      <c r="I10" s="159"/>
      <c r="J10" s="74"/>
    </row>
    <row r="11" spans="1:14" ht="24.6" customHeight="1" x14ac:dyDescent="0.25">
      <c r="A11" s="141" t="s">
        <v>7</v>
      </c>
      <c r="B11" s="160"/>
      <c r="C11" s="152" t="s">
        <v>435</v>
      </c>
      <c r="D11" s="153" t="s">
        <v>435</v>
      </c>
      <c r="E11" s="75"/>
      <c r="F11" s="113" t="s">
        <v>8</v>
      </c>
      <c r="G11" s="156"/>
      <c r="H11" s="132" t="s">
        <v>436</v>
      </c>
      <c r="I11" s="133"/>
      <c r="J11" s="76"/>
    </row>
    <row r="12" spans="1:14" ht="14.45" customHeight="1" x14ac:dyDescent="0.25">
      <c r="A12" s="77"/>
      <c r="B12" s="78"/>
      <c r="C12" s="78"/>
      <c r="D12" s="78"/>
      <c r="E12" s="161"/>
      <c r="F12" s="161"/>
      <c r="G12" s="161"/>
      <c r="H12" s="161"/>
      <c r="I12" s="79"/>
      <c r="J12" s="76"/>
    </row>
    <row r="13" spans="1:14" ht="21" customHeight="1" x14ac:dyDescent="0.25">
      <c r="A13" s="112" t="s">
        <v>9</v>
      </c>
      <c r="B13" s="156"/>
      <c r="C13" s="152" t="s">
        <v>437</v>
      </c>
      <c r="D13" s="153" t="s">
        <v>437</v>
      </c>
      <c r="E13" s="174"/>
      <c r="F13" s="161"/>
      <c r="G13" s="161"/>
      <c r="H13" s="161"/>
      <c r="I13" s="79"/>
      <c r="J13" s="76"/>
    </row>
    <row r="14" spans="1:14" ht="10.9" customHeight="1" x14ac:dyDescent="0.25">
      <c r="A14" s="75"/>
      <c r="B14" s="79"/>
      <c r="C14" s="78"/>
      <c r="D14" s="78"/>
      <c r="E14" s="119"/>
      <c r="F14" s="119"/>
      <c r="G14" s="119"/>
      <c r="H14" s="119"/>
      <c r="I14" s="78"/>
      <c r="J14" s="80"/>
    </row>
    <row r="15" spans="1:14" ht="22.9" customHeight="1" x14ac:dyDescent="0.25">
      <c r="A15" s="112" t="s">
        <v>10</v>
      </c>
      <c r="B15" s="156"/>
      <c r="C15" s="152" t="s">
        <v>439</v>
      </c>
      <c r="D15" s="153" t="s">
        <v>439</v>
      </c>
      <c r="E15" s="157"/>
      <c r="F15" s="143"/>
      <c r="G15" s="81" t="s">
        <v>11</v>
      </c>
      <c r="H15" s="150" t="s">
        <v>438</v>
      </c>
      <c r="I15" s="151"/>
      <c r="J15" s="82"/>
    </row>
    <row r="16" spans="1:14" ht="10.9" customHeight="1" x14ac:dyDescent="0.25">
      <c r="A16" s="75"/>
      <c r="B16" s="79"/>
      <c r="C16" s="78"/>
      <c r="D16" s="78"/>
      <c r="E16" s="119"/>
      <c r="F16" s="119"/>
      <c r="G16" s="119"/>
      <c r="H16" s="119"/>
      <c r="I16" s="78"/>
      <c r="J16" s="80"/>
    </row>
    <row r="17" spans="1:10" ht="22.9" customHeight="1" x14ac:dyDescent="0.25">
      <c r="A17" s="83"/>
      <c r="B17" s="81" t="s">
        <v>12</v>
      </c>
      <c r="C17" s="152" t="s">
        <v>440</v>
      </c>
      <c r="D17" s="153"/>
      <c r="E17" s="84"/>
      <c r="F17" s="84"/>
      <c r="G17" s="84"/>
      <c r="H17" s="84"/>
      <c r="I17" s="84"/>
      <c r="J17" s="82"/>
    </row>
    <row r="18" spans="1:10" x14ac:dyDescent="0.25">
      <c r="A18" s="154"/>
      <c r="B18" s="155"/>
      <c r="C18" s="119"/>
      <c r="D18" s="119"/>
      <c r="E18" s="119"/>
      <c r="F18" s="119"/>
      <c r="G18" s="119"/>
      <c r="H18" s="119"/>
      <c r="I18" s="78"/>
      <c r="J18" s="80"/>
    </row>
    <row r="19" spans="1:10" x14ac:dyDescent="0.25">
      <c r="A19" s="141" t="s">
        <v>13</v>
      </c>
      <c r="B19" s="142"/>
      <c r="C19" s="123" t="s">
        <v>449</v>
      </c>
      <c r="D19" s="124"/>
      <c r="E19" s="124"/>
      <c r="F19" s="124"/>
      <c r="G19" s="124"/>
      <c r="H19" s="124"/>
      <c r="I19" s="124"/>
      <c r="J19" s="125"/>
    </row>
    <row r="20" spans="1:10" x14ac:dyDescent="0.25">
      <c r="A20" s="77"/>
      <c r="B20" s="78"/>
      <c r="C20" s="85"/>
      <c r="D20" s="78"/>
      <c r="E20" s="119"/>
      <c r="F20" s="119"/>
      <c r="G20" s="119"/>
      <c r="H20" s="119"/>
      <c r="I20" s="78"/>
      <c r="J20" s="80"/>
    </row>
    <row r="21" spans="1:10" x14ac:dyDescent="0.25">
      <c r="A21" s="141" t="s">
        <v>14</v>
      </c>
      <c r="B21" s="142"/>
      <c r="C21" s="150">
        <v>10000</v>
      </c>
      <c r="D21" s="151"/>
      <c r="E21" s="119"/>
      <c r="F21" s="119"/>
      <c r="G21" s="147" t="s">
        <v>441</v>
      </c>
      <c r="H21" s="148"/>
      <c r="I21" s="148"/>
      <c r="J21" s="149"/>
    </row>
    <row r="22" spans="1:10" x14ac:dyDescent="0.25">
      <c r="A22" s="77"/>
      <c r="B22" s="78"/>
      <c r="C22" s="78"/>
      <c r="D22" s="78"/>
      <c r="E22" s="119"/>
      <c r="F22" s="119"/>
      <c r="G22" s="119"/>
      <c r="H22" s="119"/>
      <c r="I22" s="78"/>
      <c r="J22" s="80"/>
    </row>
    <row r="23" spans="1:10" x14ac:dyDescent="0.25">
      <c r="A23" s="141" t="s">
        <v>15</v>
      </c>
      <c r="B23" s="142"/>
      <c r="C23" s="147" t="s">
        <v>442</v>
      </c>
      <c r="D23" s="148"/>
      <c r="E23" s="148"/>
      <c r="F23" s="148"/>
      <c r="G23" s="148"/>
      <c r="H23" s="148"/>
      <c r="I23" s="148"/>
      <c r="J23" s="149"/>
    </row>
    <row r="24" spans="1:10" x14ac:dyDescent="0.25">
      <c r="A24" s="77"/>
      <c r="B24" s="78"/>
      <c r="C24" s="78"/>
      <c r="D24" s="78"/>
      <c r="E24" s="119"/>
      <c r="F24" s="119"/>
      <c r="G24" s="119"/>
      <c r="H24" s="119"/>
      <c r="I24" s="78"/>
      <c r="J24" s="80"/>
    </row>
    <row r="25" spans="1:10" x14ac:dyDescent="0.25">
      <c r="A25" s="141" t="s">
        <v>16</v>
      </c>
      <c r="B25" s="142"/>
      <c r="C25" s="144" t="s">
        <v>443</v>
      </c>
      <c r="D25" s="145"/>
      <c r="E25" s="145"/>
      <c r="F25" s="145"/>
      <c r="G25" s="145"/>
      <c r="H25" s="145"/>
      <c r="I25" s="145"/>
      <c r="J25" s="146"/>
    </row>
    <row r="26" spans="1:10" x14ac:dyDescent="0.25">
      <c r="A26" s="77"/>
      <c r="B26" s="78"/>
      <c r="C26" s="85"/>
      <c r="D26" s="78"/>
      <c r="E26" s="119"/>
      <c r="F26" s="119"/>
      <c r="G26" s="119"/>
      <c r="H26" s="119"/>
      <c r="I26" s="78"/>
      <c r="J26" s="80"/>
    </row>
    <row r="27" spans="1:10" x14ac:dyDescent="0.25">
      <c r="A27" s="141" t="s">
        <v>17</v>
      </c>
      <c r="B27" s="142"/>
      <c r="C27" s="144" t="s">
        <v>444</v>
      </c>
      <c r="D27" s="145"/>
      <c r="E27" s="145"/>
      <c r="F27" s="145"/>
      <c r="G27" s="145"/>
      <c r="H27" s="145"/>
      <c r="I27" s="145"/>
      <c r="J27" s="146"/>
    </row>
    <row r="28" spans="1:10" ht="13.9" customHeight="1" x14ac:dyDescent="0.25">
      <c r="A28" s="77"/>
      <c r="B28" s="78"/>
      <c r="C28" s="85"/>
      <c r="D28" s="78"/>
      <c r="E28" s="119"/>
      <c r="F28" s="119"/>
      <c r="G28" s="119"/>
      <c r="H28" s="119"/>
      <c r="I28" s="78"/>
      <c r="J28" s="80"/>
    </row>
    <row r="29" spans="1:10" ht="22.9" customHeight="1" x14ac:dyDescent="0.25">
      <c r="A29" s="112" t="s">
        <v>18</v>
      </c>
      <c r="B29" s="142"/>
      <c r="C29" s="86">
        <v>3408</v>
      </c>
      <c r="D29" s="87"/>
      <c r="E29" s="126"/>
      <c r="F29" s="126"/>
      <c r="G29" s="126"/>
      <c r="H29" s="126"/>
      <c r="I29" s="88"/>
      <c r="J29" s="89"/>
    </row>
    <row r="30" spans="1:10" x14ac:dyDescent="0.25">
      <c r="A30" s="77"/>
      <c r="B30" s="78"/>
      <c r="C30" s="78"/>
      <c r="D30" s="78"/>
      <c r="E30" s="119"/>
      <c r="F30" s="119"/>
      <c r="G30" s="119"/>
      <c r="H30" s="119"/>
      <c r="I30" s="88"/>
      <c r="J30" s="89"/>
    </row>
    <row r="31" spans="1:10" x14ac:dyDescent="0.25">
      <c r="A31" s="141" t="s">
        <v>19</v>
      </c>
      <c r="B31" s="142"/>
      <c r="C31" s="101" t="s">
        <v>450</v>
      </c>
      <c r="D31" s="140" t="s">
        <v>20</v>
      </c>
      <c r="E31" s="130"/>
      <c r="F31" s="130"/>
      <c r="G31" s="130"/>
      <c r="H31" s="90"/>
      <c r="I31" s="91" t="s">
        <v>21</v>
      </c>
      <c r="J31" s="92" t="s">
        <v>22</v>
      </c>
    </row>
    <row r="32" spans="1:10" x14ac:dyDescent="0.25">
      <c r="A32" s="141"/>
      <c r="B32" s="142"/>
      <c r="C32" s="93"/>
      <c r="D32" s="61"/>
      <c r="E32" s="143"/>
      <c r="F32" s="143"/>
      <c r="G32" s="143"/>
      <c r="H32" s="143"/>
      <c r="I32" s="88"/>
      <c r="J32" s="89"/>
    </row>
    <row r="33" spans="1:10" x14ac:dyDescent="0.25">
      <c r="A33" s="141" t="s">
        <v>23</v>
      </c>
      <c r="B33" s="142"/>
      <c r="C33" s="86" t="s">
        <v>445</v>
      </c>
      <c r="D33" s="140" t="s">
        <v>24</v>
      </c>
      <c r="E33" s="130"/>
      <c r="F33" s="130"/>
      <c r="G33" s="130"/>
      <c r="H33" s="84"/>
      <c r="I33" s="91" t="s">
        <v>25</v>
      </c>
      <c r="J33" s="92" t="s">
        <v>26</v>
      </c>
    </row>
    <row r="34" spans="1:10" x14ac:dyDescent="0.25">
      <c r="A34" s="77"/>
      <c r="B34" s="78"/>
      <c r="C34" s="78"/>
      <c r="D34" s="78"/>
      <c r="E34" s="119"/>
      <c r="F34" s="119"/>
      <c r="G34" s="119"/>
      <c r="H34" s="119"/>
      <c r="I34" s="78"/>
      <c r="J34" s="80"/>
    </row>
    <row r="35" spans="1:10" x14ac:dyDescent="0.25">
      <c r="A35" s="140" t="s">
        <v>27</v>
      </c>
      <c r="B35" s="130"/>
      <c r="C35" s="130"/>
      <c r="D35" s="130"/>
      <c r="E35" s="130" t="s">
        <v>28</v>
      </c>
      <c r="F35" s="130"/>
      <c r="G35" s="130"/>
      <c r="H35" s="130"/>
      <c r="I35" s="130"/>
      <c r="J35" s="94" t="s">
        <v>29</v>
      </c>
    </row>
    <row r="36" spans="1:10" x14ac:dyDescent="0.25">
      <c r="A36" s="77"/>
      <c r="B36" s="78"/>
      <c r="C36" s="78"/>
      <c r="D36" s="78"/>
      <c r="E36" s="119"/>
      <c r="F36" s="119"/>
      <c r="G36" s="119"/>
      <c r="H36" s="119"/>
      <c r="I36" s="78"/>
      <c r="J36" s="89"/>
    </row>
    <row r="37" spans="1:10" x14ac:dyDescent="0.25">
      <c r="A37" s="278" t="s">
        <v>456</v>
      </c>
      <c r="B37" s="279"/>
      <c r="C37" s="279"/>
      <c r="D37" s="279"/>
      <c r="E37" s="278" t="s">
        <v>457</v>
      </c>
      <c r="F37" s="279"/>
      <c r="G37" s="279"/>
      <c r="H37" s="279"/>
      <c r="I37" s="280"/>
      <c r="J37" s="281">
        <v>1343068</v>
      </c>
    </row>
    <row r="38" spans="1:10" x14ac:dyDescent="0.25">
      <c r="A38" s="77"/>
      <c r="B38" s="78"/>
      <c r="C38" s="85"/>
      <c r="D38" s="139"/>
      <c r="E38" s="139"/>
      <c r="F38" s="139"/>
      <c r="G38" s="139"/>
      <c r="H38" s="139"/>
      <c r="I38" s="139"/>
      <c r="J38" s="80"/>
    </row>
    <row r="39" spans="1:10" x14ac:dyDescent="0.25">
      <c r="A39" s="282" t="s">
        <v>458</v>
      </c>
      <c r="B39" s="283"/>
      <c r="C39" s="283"/>
      <c r="D39" s="284"/>
      <c r="E39" s="282" t="s">
        <v>457</v>
      </c>
      <c r="F39" s="283"/>
      <c r="G39" s="283"/>
      <c r="H39" s="283"/>
      <c r="I39" s="284"/>
      <c r="J39" s="285">
        <v>3645363</v>
      </c>
    </row>
    <row r="40" spans="1:10" x14ac:dyDescent="0.25">
      <c r="A40" s="77"/>
      <c r="B40" s="78"/>
      <c r="C40" s="85"/>
      <c r="D40" s="95"/>
      <c r="E40" s="139"/>
      <c r="F40" s="139"/>
      <c r="G40" s="139"/>
      <c r="H40" s="139"/>
      <c r="I40" s="79"/>
      <c r="J40" s="80"/>
    </row>
    <row r="41" spans="1:10" x14ac:dyDescent="0.25">
      <c r="A41" s="282" t="s">
        <v>459</v>
      </c>
      <c r="B41" s="283"/>
      <c r="C41" s="283"/>
      <c r="D41" s="284"/>
      <c r="E41" s="282" t="s">
        <v>457</v>
      </c>
      <c r="F41" s="283"/>
      <c r="G41" s="283"/>
      <c r="H41" s="283"/>
      <c r="I41" s="284"/>
      <c r="J41" s="285">
        <v>3282899</v>
      </c>
    </row>
    <row r="42" spans="1:10" x14ac:dyDescent="0.25">
      <c r="A42" s="77"/>
      <c r="B42" s="78"/>
      <c r="C42" s="85"/>
      <c r="D42" s="95"/>
      <c r="E42" s="139"/>
      <c r="F42" s="139"/>
      <c r="G42" s="139"/>
      <c r="H42" s="139"/>
      <c r="I42" s="79"/>
      <c r="J42" s="80"/>
    </row>
    <row r="43" spans="1:10" x14ac:dyDescent="0.25">
      <c r="A43" s="282" t="s">
        <v>460</v>
      </c>
      <c r="B43" s="283"/>
      <c r="C43" s="283"/>
      <c r="D43" s="284"/>
      <c r="E43" s="282" t="s">
        <v>457</v>
      </c>
      <c r="F43" s="283"/>
      <c r="G43" s="283"/>
      <c r="H43" s="283"/>
      <c r="I43" s="284"/>
      <c r="J43" s="285">
        <v>3282678</v>
      </c>
    </row>
    <row r="44" spans="1:10" x14ac:dyDescent="0.25">
      <c r="A44" s="96"/>
      <c r="B44" s="85"/>
      <c r="C44" s="136"/>
      <c r="D44" s="136"/>
      <c r="E44" s="119"/>
      <c r="F44" s="119"/>
      <c r="G44" s="136"/>
      <c r="H44" s="136"/>
      <c r="I44" s="136"/>
      <c r="J44" s="80"/>
    </row>
    <row r="45" spans="1:10" x14ac:dyDescent="0.25">
      <c r="A45" s="282" t="s">
        <v>461</v>
      </c>
      <c r="B45" s="283"/>
      <c r="C45" s="283"/>
      <c r="D45" s="284"/>
      <c r="E45" s="282" t="s">
        <v>457</v>
      </c>
      <c r="F45" s="283"/>
      <c r="G45" s="283"/>
      <c r="H45" s="283"/>
      <c r="I45" s="284"/>
      <c r="J45" s="285">
        <v>1356216</v>
      </c>
    </row>
    <row r="46" spans="1:10" x14ac:dyDescent="0.25">
      <c r="A46" s="96"/>
      <c r="B46" s="85"/>
      <c r="C46" s="85"/>
      <c r="D46" s="78"/>
      <c r="E46" s="138"/>
      <c r="F46" s="138"/>
      <c r="G46" s="136"/>
      <c r="H46" s="136"/>
      <c r="I46" s="78"/>
      <c r="J46" s="80"/>
    </row>
    <row r="47" spans="1:10" x14ac:dyDescent="0.25">
      <c r="A47" s="282" t="s">
        <v>462</v>
      </c>
      <c r="B47" s="283"/>
      <c r="C47" s="283"/>
      <c r="D47" s="284"/>
      <c r="E47" s="282" t="s">
        <v>457</v>
      </c>
      <c r="F47" s="283"/>
      <c r="G47" s="283"/>
      <c r="H47" s="283"/>
      <c r="I47" s="284"/>
      <c r="J47" s="285">
        <v>2435071</v>
      </c>
    </row>
    <row r="48" spans="1:10" x14ac:dyDescent="0.25">
      <c r="A48" s="272"/>
      <c r="B48" s="111"/>
      <c r="C48" s="273"/>
      <c r="D48" s="274"/>
      <c r="E48" s="275"/>
      <c r="F48" s="275"/>
      <c r="G48" s="275"/>
      <c r="H48" s="275"/>
      <c r="I48" s="276"/>
      <c r="J48" s="277"/>
    </row>
    <row r="49" spans="1:10" x14ac:dyDescent="0.25">
      <c r="A49" s="282" t="s">
        <v>463</v>
      </c>
      <c r="B49" s="283"/>
      <c r="C49" s="283"/>
      <c r="D49" s="284"/>
      <c r="E49" s="282" t="s">
        <v>457</v>
      </c>
      <c r="F49" s="283"/>
      <c r="G49" s="283"/>
      <c r="H49" s="283"/>
      <c r="I49" s="284"/>
      <c r="J49" s="285">
        <v>3654656</v>
      </c>
    </row>
    <row r="50" spans="1:10" x14ac:dyDescent="0.25">
      <c r="A50" s="272"/>
      <c r="B50" s="111"/>
      <c r="C50" s="273"/>
      <c r="D50" s="274"/>
      <c r="E50" s="275"/>
      <c r="F50" s="275"/>
      <c r="G50" s="275"/>
      <c r="H50" s="275"/>
      <c r="I50" s="276"/>
      <c r="J50" s="277"/>
    </row>
    <row r="51" spans="1:10" x14ac:dyDescent="0.25">
      <c r="A51" s="282" t="s">
        <v>464</v>
      </c>
      <c r="B51" s="283"/>
      <c r="C51" s="283"/>
      <c r="D51" s="284"/>
      <c r="E51" s="282" t="s">
        <v>457</v>
      </c>
      <c r="F51" s="283"/>
      <c r="G51" s="283"/>
      <c r="H51" s="283"/>
      <c r="I51" s="284"/>
      <c r="J51" s="285">
        <v>3654664</v>
      </c>
    </row>
    <row r="52" spans="1:10" x14ac:dyDescent="0.25">
      <c r="A52" s="272"/>
      <c r="B52" s="111"/>
      <c r="C52" s="273"/>
      <c r="D52" s="274"/>
      <c r="E52" s="275"/>
      <c r="F52" s="275"/>
      <c r="G52" s="275"/>
      <c r="H52" s="275"/>
      <c r="I52" s="276"/>
      <c r="J52" s="277"/>
    </row>
    <row r="53" spans="1:10" x14ac:dyDescent="0.25">
      <c r="A53" s="282" t="s">
        <v>465</v>
      </c>
      <c r="B53" s="283"/>
      <c r="C53" s="283"/>
      <c r="D53" s="284"/>
      <c r="E53" s="282" t="s">
        <v>457</v>
      </c>
      <c r="F53" s="283"/>
      <c r="G53" s="283"/>
      <c r="H53" s="283"/>
      <c r="I53" s="284"/>
      <c r="J53" s="285">
        <v>3641287</v>
      </c>
    </row>
    <row r="54" spans="1:10" x14ac:dyDescent="0.25">
      <c r="A54" s="272"/>
      <c r="B54" s="111"/>
      <c r="C54" s="273"/>
      <c r="D54" s="274"/>
      <c r="E54" s="275"/>
      <c r="F54" s="275"/>
      <c r="G54" s="275"/>
      <c r="H54" s="275"/>
      <c r="I54" s="276"/>
      <c r="J54" s="277"/>
    </row>
    <row r="55" spans="1:10" x14ac:dyDescent="0.25">
      <c r="A55" s="282" t="s">
        <v>466</v>
      </c>
      <c r="B55" s="283"/>
      <c r="C55" s="283"/>
      <c r="D55" s="284"/>
      <c r="E55" s="282" t="s">
        <v>457</v>
      </c>
      <c r="F55" s="283"/>
      <c r="G55" s="283"/>
      <c r="H55" s="283"/>
      <c r="I55" s="284"/>
      <c r="J55" s="285">
        <v>3282660</v>
      </c>
    </row>
    <row r="56" spans="1:10" x14ac:dyDescent="0.25">
      <c r="A56" s="272"/>
      <c r="B56" s="111"/>
      <c r="C56" s="273"/>
      <c r="D56" s="274"/>
      <c r="E56" s="275"/>
      <c r="F56" s="275"/>
      <c r="G56" s="275"/>
      <c r="H56" s="275"/>
      <c r="I56" s="276"/>
      <c r="J56" s="277"/>
    </row>
    <row r="57" spans="1:10" x14ac:dyDescent="0.25">
      <c r="A57" s="282" t="s">
        <v>467</v>
      </c>
      <c r="B57" s="283"/>
      <c r="C57" s="283"/>
      <c r="D57" s="284"/>
      <c r="E57" s="282" t="s">
        <v>457</v>
      </c>
      <c r="F57" s="283"/>
      <c r="G57" s="283"/>
      <c r="H57" s="283"/>
      <c r="I57" s="284"/>
      <c r="J57" s="285">
        <v>3228398</v>
      </c>
    </row>
    <row r="58" spans="1:10" x14ac:dyDescent="0.25">
      <c r="A58" s="272"/>
      <c r="B58" s="111"/>
      <c r="C58" s="273"/>
      <c r="D58" s="274"/>
      <c r="E58" s="275"/>
      <c r="F58" s="275"/>
      <c r="G58" s="275"/>
      <c r="H58" s="275"/>
      <c r="I58" s="276"/>
      <c r="J58" s="277"/>
    </row>
    <row r="59" spans="1:10" x14ac:dyDescent="0.25">
      <c r="A59" s="282" t="s">
        <v>468</v>
      </c>
      <c r="B59" s="283"/>
      <c r="C59" s="283"/>
      <c r="D59" s="284"/>
      <c r="E59" s="282" t="s">
        <v>457</v>
      </c>
      <c r="F59" s="283"/>
      <c r="G59" s="283"/>
      <c r="H59" s="283"/>
      <c r="I59" s="284"/>
      <c r="J59" s="285">
        <v>3654362</v>
      </c>
    </row>
    <row r="60" spans="1:10" x14ac:dyDescent="0.25">
      <c r="A60" s="272"/>
      <c r="B60" s="111"/>
      <c r="C60" s="273"/>
      <c r="D60" s="274"/>
      <c r="E60" s="275"/>
      <c r="F60" s="275"/>
      <c r="G60" s="275"/>
      <c r="H60" s="275"/>
      <c r="I60" s="276"/>
      <c r="J60" s="277"/>
    </row>
    <row r="61" spans="1:10" x14ac:dyDescent="0.25">
      <c r="A61" s="282" t="s">
        <v>469</v>
      </c>
      <c r="B61" s="283"/>
      <c r="C61" s="283"/>
      <c r="D61" s="284"/>
      <c r="E61" s="282" t="s">
        <v>457</v>
      </c>
      <c r="F61" s="283"/>
      <c r="G61" s="283"/>
      <c r="H61" s="283"/>
      <c r="I61" s="284"/>
      <c r="J61" s="285">
        <v>3654354</v>
      </c>
    </row>
    <row r="62" spans="1:10" x14ac:dyDescent="0.25">
      <c r="A62" s="272"/>
      <c r="B62" s="111"/>
      <c r="C62" s="273"/>
      <c r="D62" s="274"/>
      <c r="E62" s="275"/>
      <c r="F62" s="275"/>
      <c r="G62" s="275"/>
      <c r="H62" s="275"/>
      <c r="I62" s="276"/>
      <c r="J62" s="277"/>
    </row>
    <row r="63" spans="1:10" x14ac:dyDescent="0.25">
      <c r="A63" s="282" t="s">
        <v>470</v>
      </c>
      <c r="B63" s="283"/>
      <c r="C63" s="283"/>
      <c r="D63" s="284"/>
      <c r="E63" s="282" t="s">
        <v>457</v>
      </c>
      <c r="F63" s="283"/>
      <c r="G63" s="283"/>
      <c r="H63" s="283"/>
      <c r="I63" s="284"/>
      <c r="J63" s="285">
        <v>1114328</v>
      </c>
    </row>
    <row r="64" spans="1:10" x14ac:dyDescent="0.25">
      <c r="A64" s="272"/>
      <c r="B64" s="111"/>
      <c r="C64" s="273"/>
      <c r="D64" s="274"/>
      <c r="E64" s="275"/>
      <c r="F64" s="275"/>
      <c r="G64" s="275"/>
      <c r="H64" s="275"/>
      <c r="I64" s="276"/>
      <c r="J64" s="277"/>
    </row>
    <row r="65" spans="1:10" x14ac:dyDescent="0.25">
      <c r="A65" s="282" t="s">
        <v>471</v>
      </c>
      <c r="B65" s="283"/>
      <c r="C65" s="283"/>
      <c r="D65" s="284"/>
      <c r="E65" s="282" t="s">
        <v>472</v>
      </c>
      <c r="F65" s="283"/>
      <c r="G65" s="283"/>
      <c r="H65" s="283"/>
      <c r="I65" s="284"/>
      <c r="J65" s="285"/>
    </row>
    <row r="66" spans="1:10" x14ac:dyDescent="0.25">
      <c r="A66" s="272"/>
      <c r="B66" s="111"/>
      <c r="C66" s="273"/>
      <c r="D66" s="274"/>
      <c r="E66" s="275"/>
      <c r="F66" s="275"/>
      <c r="G66" s="275"/>
      <c r="H66" s="275"/>
      <c r="I66" s="276"/>
      <c r="J66" s="277"/>
    </row>
    <row r="67" spans="1:10" x14ac:dyDescent="0.25">
      <c r="A67" s="96"/>
      <c r="B67" s="85"/>
      <c r="C67" s="85"/>
      <c r="D67" s="78"/>
      <c r="E67" s="119"/>
      <c r="F67" s="119"/>
      <c r="G67" s="136"/>
      <c r="H67" s="136"/>
      <c r="I67" s="78"/>
      <c r="J67" s="97" t="s">
        <v>30</v>
      </c>
    </row>
    <row r="68" spans="1:10" x14ac:dyDescent="0.25">
      <c r="A68" s="96"/>
      <c r="B68" s="85"/>
      <c r="C68" s="85"/>
      <c r="D68" s="78"/>
      <c r="E68" s="119"/>
      <c r="F68" s="119"/>
      <c r="G68" s="136"/>
      <c r="H68" s="136"/>
      <c r="I68" s="78"/>
      <c r="J68" s="97" t="s">
        <v>31</v>
      </c>
    </row>
    <row r="69" spans="1:10" ht="14.45" customHeight="1" x14ac:dyDescent="0.25">
      <c r="A69" s="112" t="s">
        <v>32</v>
      </c>
      <c r="B69" s="113"/>
      <c r="C69" s="132" t="s">
        <v>446</v>
      </c>
      <c r="D69" s="133"/>
      <c r="E69" s="134" t="s">
        <v>33</v>
      </c>
      <c r="F69" s="135"/>
      <c r="G69" s="123"/>
      <c r="H69" s="124"/>
      <c r="I69" s="124"/>
      <c r="J69" s="125"/>
    </row>
    <row r="70" spans="1:10" x14ac:dyDescent="0.25">
      <c r="A70" s="96"/>
      <c r="B70" s="85"/>
      <c r="C70" s="136"/>
      <c r="D70" s="136"/>
      <c r="E70" s="119"/>
      <c r="F70" s="119"/>
      <c r="G70" s="137" t="s">
        <v>34</v>
      </c>
      <c r="H70" s="137"/>
      <c r="I70" s="137"/>
      <c r="J70" s="69"/>
    </row>
    <row r="71" spans="1:10" ht="13.9" customHeight="1" x14ac:dyDescent="0.25">
      <c r="A71" s="112" t="s">
        <v>35</v>
      </c>
      <c r="B71" s="113"/>
      <c r="C71" s="123" t="s">
        <v>451</v>
      </c>
      <c r="D71" s="124"/>
      <c r="E71" s="124"/>
      <c r="F71" s="124"/>
      <c r="G71" s="124"/>
      <c r="H71" s="124"/>
      <c r="I71" s="124"/>
      <c r="J71" s="125"/>
    </row>
    <row r="72" spans="1:10" x14ac:dyDescent="0.25">
      <c r="A72" s="77"/>
      <c r="B72" s="78"/>
      <c r="C72" s="126" t="s">
        <v>36</v>
      </c>
      <c r="D72" s="126"/>
      <c r="E72" s="126"/>
      <c r="F72" s="126"/>
      <c r="G72" s="126"/>
      <c r="H72" s="126"/>
      <c r="I72" s="126"/>
      <c r="J72" s="80"/>
    </row>
    <row r="73" spans="1:10" x14ac:dyDescent="0.25">
      <c r="A73" s="112" t="s">
        <v>37</v>
      </c>
      <c r="B73" s="113"/>
      <c r="C73" s="127" t="s">
        <v>452</v>
      </c>
      <c r="D73" s="128"/>
      <c r="E73" s="129"/>
      <c r="F73" s="119"/>
      <c r="G73" s="119"/>
      <c r="H73" s="130"/>
      <c r="I73" s="130"/>
      <c r="J73" s="131"/>
    </row>
    <row r="74" spans="1:10" x14ac:dyDescent="0.25">
      <c r="A74" s="77"/>
      <c r="B74" s="78"/>
      <c r="C74" s="85"/>
      <c r="D74" s="78"/>
      <c r="E74" s="119"/>
      <c r="F74" s="119"/>
      <c r="G74" s="119"/>
      <c r="H74" s="119"/>
      <c r="I74" s="78"/>
      <c r="J74" s="80"/>
    </row>
    <row r="75" spans="1:10" ht="14.45" customHeight="1" x14ac:dyDescent="0.25">
      <c r="A75" s="112" t="s">
        <v>38</v>
      </c>
      <c r="B75" s="113"/>
      <c r="C75" s="120" t="s">
        <v>453</v>
      </c>
      <c r="D75" s="121"/>
      <c r="E75" s="121"/>
      <c r="F75" s="121"/>
      <c r="G75" s="121"/>
      <c r="H75" s="121"/>
      <c r="I75" s="121"/>
      <c r="J75" s="122"/>
    </row>
    <row r="76" spans="1:10" x14ac:dyDescent="0.25">
      <c r="A76" s="77"/>
      <c r="B76" s="78"/>
      <c r="C76" s="78"/>
      <c r="D76" s="78"/>
      <c r="E76" s="119"/>
      <c r="F76" s="119"/>
      <c r="G76" s="119"/>
      <c r="H76" s="119"/>
      <c r="I76" s="78"/>
      <c r="J76" s="80"/>
    </row>
    <row r="77" spans="1:10" x14ac:dyDescent="0.25">
      <c r="A77" s="112" t="s">
        <v>39</v>
      </c>
      <c r="B77" s="113"/>
      <c r="C77" s="114" t="s">
        <v>447</v>
      </c>
      <c r="D77" s="115"/>
      <c r="E77" s="115"/>
      <c r="F77" s="115"/>
      <c r="G77" s="115"/>
      <c r="H77" s="115"/>
      <c r="I77" s="115"/>
      <c r="J77" s="116"/>
    </row>
    <row r="78" spans="1:10" ht="14.45" customHeight="1" x14ac:dyDescent="0.25">
      <c r="A78" s="77"/>
      <c r="B78" s="78"/>
      <c r="C78" s="117" t="s">
        <v>40</v>
      </c>
      <c r="D78" s="117"/>
      <c r="E78" s="117"/>
      <c r="F78" s="117"/>
      <c r="G78" s="78"/>
      <c r="H78" s="78"/>
      <c r="I78" s="78"/>
      <c r="J78" s="80"/>
    </row>
    <row r="79" spans="1:10" x14ac:dyDescent="0.25">
      <c r="A79" s="112" t="s">
        <v>41</v>
      </c>
      <c r="B79" s="113"/>
      <c r="C79" s="114" t="s">
        <v>448</v>
      </c>
      <c r="D79" s="115"/>
      <c r="E79" s="115"/>
      <c r="F79" s="115"/>
      <c r="G79" s="115"/>
      <c r="H79" s="115"/>
      <c r="I79" s="115"/>
      <c r="J79" s="116"/>
    </row>
    <row r="80" spans="1:10" ht="14.45" customHeight="1" x14ac:dyDescent="0.25">
      <c r="A80" s="98"/>
      <c r="B80" s="99"/>
      <c r="C80" s="118" t="s">
        <v>42</v>
      </c>
      <c r="D80" s="118"/>
      <c r="E80" s="118"/>
      <c r="F80" s="118"/>
      <c r="G80" s="118"/>
      <c r="H80" s="99"/>
      <c r="I80" s="99"/>
      <c r="J80" s="100"/>
    </row>
    <row r="87" ht="27" customHeight="1" x14ac:dyDescent="0.25"/>
    <row r="91"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60">
    <mergeCell ref="E60:F60"/>
    <mergeCell ref="G60:H60"/>
    <mergeCell ref="E66:F66"/>
    <mergeCell ref="G66:H66"/>
    <mergeCell ref="A57:D57"/>
    <mergeCell ref="E57:I57"/>
    <mergeCell ref="A59:D59"/>
    <mergeCell ref="E59:I59"/>
    <mergeCell ref="A61:D61"/>
    <mergeCell ref="E61:I61"/>
    <mergeCell ref="E62:F62"/>
    <mergeCell ref="G62:H62"/>
    <mergeCell ref="A63:D63"/>
    <mergeCell ref="E63:I63"/>
    <mergeCell ref="E64:F64"/>
    <mergeCell ref="G64:H64"/>
    <mergeCell ref="A65:D65"/>
    <mergeCell ref="E65:I65"/>
    <mergeCell ref="G50:H50"/>
    <mergeCell ref="E52:F52"/>
    <mergeCell ref="G52:H52"/>
    <mergeCell ref="E54:F54"/>
    <mergeCell ref="G54:H54"/>
    <mergeCell ref="E56:F56"/>
    <mergeCell ref="G56:H56"/>
    <mergeCell ref="E58:F58"/>
    <mergeCell ref="G58:H58"/>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67:F67"/>
    <mergeCell ref="G67:H67"/>
    <mergeCell ref="E68:F68"/>
    <mergeCell ref="G68:H68"/>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E48:F48"/>
    <mergeCell ref="G48:H48"/>
    <mergeCell ref="E50:F50"/>
    <mergeCell ref="A71:B71"/>
    <mergeCell ref="C71:J71"/>
    <mergeCell ref="C72:I72"/>
    <mergeCell ref="A73:B73"/>
    <mergeCell ref="C73:E73"/>
    <mergeCell ref="F73:G73"/>
    <mergeCell ref="H73:J73"/>
    <mergeCell ref="A69:B69"/>
    <mergeCell ref="C69:D69"/>
    <mergeCell ref="E69:F69"/>
    <mergeCell ref="G69:J69"/>
    <mergeCell ref="C70:D70"/>
    <mergeCell ref="E70:F70"/>
    <mergeCell ref="G70:I70"/>
    <mergeCell ref="A77:B77"/>
    <mergeCell ref="C77:J77"/>
    <mergeCell ref="C78:F78"/>
    <mergeCell ref="A79:B79"/>
    <mergeCell ref="C79:J79"/>
    <mergeCell ref="C80:G80"/>
    <mergeCell ref="E74:F74"/>
    <mergeCell ref="G74:H74"/>
    <mergeCell ref="A75:B75"/>
    <mergeCell ref="C75:J75"/>
    <mergeCell ref="E76:F76"/>
    <mergeCell ref="G76:H76"/>
  </mergeCells>
  <dataValidations count="4">
    <dataValidation type="list" allowBlank="1" showInputMessage="1" showErrorMessage="1" sqref="C69:D69">
      <formula1>$J$67:$J$68</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s>
  <pageMargins left="0.70866141732283472" right="0.70866141732283472" top="0.74803149606299213" bottom="0.74803149606299213" header="0.31496062992125984" footer="0.31496062992125984"/>
  <pageSetup paperSize="9" scale="5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zoomScaleSheetLayoutView="110" workbookViewId="0">
      <selection activeCell="J136" sqref="J136"/>
    </sheetView>
  </sheetViews>
  <sheetFormatPr defaultColWidth="8.85546875" defaultRowHeight="12.75" x14ac:dyDescent="0.2"/>
  <cols>
    <col min="1" max="7" width="8.85546875" style="11"/>
    <col min="8" max="9" width="16.140625" style="29" customWidth="1"/>
    <col min="10" max="10" width="10.28515625" style="11" bestFit="1" customWidth="1"/>
    <col min="11" max="16384" width="8.85546875" style="11"/>
  </cols>
  <sheetData>
    <row r="1" spans="1:9" x14ac:dyDescent="0.2">
      <c r="A1" s="182" t="s">
        <v>43</v>
      </c>
      <c r="B1" s="183"/>
      <c r="C1" s="183"/>
      <c r="D1" s="183"/>
      <c r="E1" s="183"/>
      <c r="F1" s="183"/>
      <c r="G1" s="183"/>
      <c r="H1" s="183"/>
      <c r="I1" s="183"/>
    </row>
    <row r="2" spans="1:9" x14ac:dyDescent="0.2">
      <c r="A2" s="184" t="s">
        <v>454</v>
      </c>
      <c r="B2" s="185"/>
      <c r="C2" s="185"/>
      <c r="D2" s="185"/>
      <c r="E2" s="185"/>
      <c r="F2" s="185"/>
      <c r="G2" s="185"/>
      <c r="H2" s="185"/>
      <c r="I2" s="185"/>
    </row>
    <row r="3" spans="1:9" x14ac:dyDescent="0.2">
      <c r="A3" s="186" t="s">
        <v>44</v>
      </c>
      <c r="B3" s="187"/>
      <c r="C3" s="187"/>
      <c r="D3" s="187"/>
      <c r="E3" s="187"/>
      <c r="F3" s="187"/>
      <c r="G3" s="187"/>
      <c r="H3" s="187"/>
      <c r="I3" s="187"/>
    </row>
    <row r="4" spans="1:9" x14ac:dyDescent="0.2">
      <c r="A4" s="188" t="s">
        <v>434</v>
      </c>
      <c r="B4" s="189"/>
      <c r="C4" s="189"/>
      <c r="D4" s="189"/>
      <c r="E4" s="189"/>
      <c r="F4" s="189"/>
      <c r="G4" s="189"/>
      <c r="H4" s="189"/>
      <c r="I4" s="190"/>
    </row>
    <row r="5" spans="1:9" ht="45" x14ac:dyDescent="0.2">
      <c r="A5" s="193" t="s">
        <v>45</v>
      </c>
      <c r="B5" s="194"/>
      <c r="C5" s="194"/>
      <c r="D5" s="194"/>
      <c r="E5" s="194"/>
      <c r="F5" s="194"/>
      <c r="G5" s="12" t="s">
        <v>46</v>
      </c>
      <c r="H5" s="14" t="s">
        <v>47</v>
      </c>
      <c r="I5" s="14" t="s">
        <v>48</v>
      </c>
    </row>
    <row r="6" spans="1:9" x14ac:dyDescent="0.2">
      <c r="A6" s="191">
        <v>1</v>
      </c>
      <c r="B6" s="192"/>
      <c r="C6" s="192"/>
      <c r="D6" s="192"/>
      <c r="E6" s="192"/>
      <c r="F6" s="192"/>
      <c r="G6" s="13">
        <v>2</v>
      </c>
      <c r="H6" s="14">
        <v>3</v>
      </c>
      <c r="I6" s="14">
        <v>4</v>
      </c>
    </row>
    <row r="7" spans="1:9" x14ac:dyDescent="0.2">
      <c r="A7" s="195"/>
      <c r="B7" s="195"/>
      <c r="C7" s="195"/>
      <c r="D7" s="195"/>
      <c r="E7" s="195"/>
      <c r="F7" s="195"/>
      <c r="G7" s="195"/>
      <c r="H7" s="195"/>
      <c r="I7" s="195"/>
    </row>
    <row r="8" spans="1:9" ht="12.75" customHeight="1" x14ac:dyDescent="0.2">
      <c r="A8" s="176" t="s">
        <v>49</v>
      </c>
      <c r="B8" s="176"/>
      <c r="C8" s="176"/>
      <c r="D8" s="176"/>
      <c r="E8" s="176"/>
      <c r="F8" s="176"/>
      <c r="G8" s="15">
        <v>1</v>
      </c>
      <c r="H8" s="27">
        <v>0</v>
      </c>
      <c r="I8" s="27">
        <v>0</v>
      </c>
    </row>
    <row r="9" spans="1:9" ht="12.75" customHeight="1" x14ac:dyDescent="0.2">
      <c r="A9" s="177" t="s">
        <v>50</v>
      </c>
      <c r="B9" s="177"/>
      <c r="C9" s="177"/>
      <c r="D9" s="177"/>
      <c r="E9" s="177"/>
      <c r="F9" s="177"/>
      <c r="G9" s="16">
        <v>2</v>
      </c>
      <c r="H9" s="28">
        <f>H10+H17+H27+H38+H43</f>
        <v>1493180514</v>
      </c>
      <c r="I9" s="28">
        <f>I10+I17+I27+I38+I43</f>
        <v>1626896618</v>
      </c>
    </row>
    <row r="10" spans="1:9" ht="12.75" customHeight="1" x14ac:dyDescent="0.2">
      <c r="A10" s="179" t="s">
        <v>51</v>
      </c>
      <c r="B10" s="179"/>
      <c r="C10" s="179"/>
      <c r="D10" s="179"/>
      <c r="E10" s="179"/>
      <c r="F10" s="179"/>
      <c r="G10" s="16">
        <v>3</v>
      </c>
      <c r="H10" s="28">
        <f>H11+H12+H13+H14+H15+H16</f>
        <v>45212592</v>
      </c>
      <c r="I10" s="28">
        <f>I11+I12+I13+I14+I15+I16</f>
        <v>47517375</v>
      </c>
    </row>
    <row r="11" spans="1:9" ht="12.75" customHeight="1" x14ac:dyDescent="0.2">
      <c r="A11" s="175" t="s">
        <v>52</v>
      </c>
      <c r="B11" s="175"/>
      <c r="C11" s="175"/>
      <c r="D11" s="175"/>
      <c r="E11" s="175"/>
      <c r="F11" s="175"/>
      <c r="G11" s="15">
        <v>4</v>
      </c>
      <c r="H11" s="27">
        <v>15443629</v>
      </c>
      <c r="I11" s="27">
        <v>21193174</v>
      </c>
    </row>
    <row r="12" spans="1:9" ht="22.9" customHeight="1" x14ac:dyDescent="0.2">
      <c r="A12" s="175" t="s">
        <v>53</v>
      </c>
      <c r="B12" s="175"/>
      <c r="C12" s="175"/>
      <c r="D12" s="175"/>
      <c r="E12" s="175"/>
      <c r="F12" s="175"/>
      <c r="G12" s="15">
        <v>5</v>
      </c>
      <c r="H12" s="27">
        <v>9503537</v>
      </c>
      <c r="I12" s="27">
        <v>14427244</v>
      </c>
    </row>
    <row r="13" spans="1:9" ht="12.75" customHeight="1" x14ac:dyDescent="0.2">
      <c r="A13" s="175" t="s">
        <v>54</v>
      </c>
      <c r="B13" s="175"/>
      <c r="C13" s="175"/>
      <c r="D13" s="175"/>
      <c r="E13" s="175"/>
      <c r="F13" s="175"/>
      <c r="G13" s="15">
        <v>6</v>
      </c>
      <c r="H13" s="27">
        <v>7342331</v>
      </c>
      <c r="I13" s="27">
        <v>7342331</v>
      </c>
    </row>
    <row r="14" spans="1:9" ht="12.75" customHeight="1" x14ac:dyDescent="0.2">
      <c r="A14" s="175" t="s">
        <v>55</v>
      </c>
      <c r="B14" s="175"/>
      <c r="C14" s="175"/>
      <c r="D14" s="175"/>
      <c r="E14" s="175"/>
      <c r="F14" s="175"/>
      <c r="G14" s="15">
        <v>7</v>
      </c>
      <c r="H14" s="27">
        <v>0</v>
      </c>
      <c r="I14" s="27">
        <v>0</v>
      </c>
    </row>
    <row r="15" spans="1:9" ht="12.75" customHeight="1" x14ac:dyDescent="0.2">
      <c r="A15" s="175" t="s">
        <v>56</v>
      </c>
      <c r="B15" s="175"/>
      <c r="C15" s="175"/>
      <c r="D15" s="175"/>
      <c r="E15" s="175"/>
      <c r="F15" s="175"/>
      <c r="G15" s="15">
        <v>8</v>
      </c>
      <c r="H15" s="27">
        <v>12804339</v>
      </c>
      <c r="I15" s="27">
        <v>4554626</v>
      </c>
    </row>
    <row r="16" spans="1:9" ht="12.75" customHeight="1" x14ac:dyDescent="0.2">
      <c r="A16" s="175" t="s">
        <v>57</v>
      </c>
      <c r="B16" s="175"/>
      <c r="C16" s="175"/>
      <c r="D16" s="175"/>
      <c r="E16" s="175"/>
      <c r="F16" s="175"/>
      <c r="G16" s="15">
        <v>9</v>
      </c>
      <c r="H16" s="27">
        <v>118756</v>
      </c>
      <c r="I16" s="27">
        <v>0</v>
      </c>
    </row>
    <row r="17" spans="1:9" ht="12.75" customHeight="1" x14ac:dyDescent="0.2">
      <c r="A17" s="179" t="s">
        <v>58</v>
      </c>
      <c r="B17" s="179"/>
      <c r="C17" s="179"/>
      <c r="D17" s="179"/>
      <c r="E17" s="179"/>
      <c r="F17" s="179"/>
      <c r="G17" s="16">
        <v>10</v>
      </c>
      <c r="H17" s="28">
        <f>H18+H19+H20+H21+H22+H23+H24+H25+H26</f>
        <v>1132623038</v>
      </c>
      <c r="I17" s="28">
        <f>I18+I19+I20+I21+I22+I23+I24+I25+I26</f>
        <v>1227555484</v>
      </c>
    </row>
    <row r="18" spans="1:9" ht="12.75" customHeight="1" x14ac:dyDescent="0.2">
      <c r="A18" s="175" t="s">
        <v>59</v>
      </c>
      <c r="B18" s="175"/>
      <c r="C18" s="175"/>
      <c r="D18" s="175"/>
      <c r="E18" s="175"/>
      <c r="F18" s="175"/>
      <c r="G18" s="15">
        <v>11</v>
      </c>
      <c r="H18" s="27">
        <v>152403625</v>
      </c>
      <c r="I18" s="27">
        <v>166589706</v>
      </c>
    </row>
    <row r="19" spans="1:9" ht="12.75" customHeight="1" x14ac:dyDescent="0.2">
      <c r="A19" s="175" t="s">
        <v>60</v>
      </c>
      <c r="B19" s="175"/>
      <c r="C19" s="175"/>
      <c r="D19" s="175"/>
      <c r="E19" s="175"/>
      <c r="F19" s="175"/>
      <c r="G19" s="15">
        <v>12</v>
      </c>
      <c r="H19" s="27">
        <v>342439639</v>
      </c>
      <c r="I19" s="27">
        <v>436044459</v>
      </c>
    </row>
    <row r="20" spans="1:9" ht="12.75" customHeight="1" x14ac:dyDescent="0.2">
      <c r="A20" s="175" t="s">
        <v>61</v>
      </c>
      <c r="B20" s="175"/>
      <c r="C20" s="175"/>
      <c r="D20" s="175"/>
      <c r="E20" s="175"/>
      <c r="F20" s="175"/>
      <c r="G20" s="15">
        <v>13</v>
      </c>
      <c r="H20" s="27">
        <v>355186507</v>
      </c>
      <c r="I20" s="27">
        <v>331029270</v>
      </c>
    </row>
    <row r="21" spans="1:9" ht="12.75" customHeight="1" x14ac:dyDescent="0.2">
      <c r="A21" s="175" t="s">
        <v>62</v>
      </c>
      <c r="B21" s="175"/>
      <c r="C21" s="175"/>
      <c r="D21" s="175"/>
      <c r="E21" s="175"/>
      <c r="F21" s="175"/>
      <c r="G21" s="15">
        <v>14</v>
      </c>
      <c r="H21" s="27">
        <v>62199259</v>
      </c>
      <c r="I21" s="27">
        <v>60423061</v>
      </c>
    </row>
    <row r="22" spans="1:9" ht="12.75" customHeight="1" x14ac:dyDescent="0.2">
      <c r="A22" s="175" t="s">
        <v>63</v>
      </c>
      <c r="B22" s="175"/>
      <c r="C22" s="175"/>
      <c r="D22" s="175"/>
      <c r="E22" s="175"/>
      <c r="F22" s="175"/>
      <c r="G22" s="15">
        <v>15</v>
      </c>
      <c r="H22" s="27">
        <v>0</v>
      </c>
      <c r="I22" s="27"/>
    </row>
    <row r="23" spans="1:9" ht="12.75" customHeight="1" x14ac:dyDescent="0.2">
      <c r="A23" s="175" t="s">
        <v>64</v>
      </c>
      <c r="B23" s="175"/>
      <c r="C23" s="175"/>
      <c r="D23" s="175"/>
      <c r="E23" s="175"/>
      <c r="F23" s="175"/>
      <c r="G23" s="15">
        <v>16</v>
      </c>
      <c r="H23" s="27">
        <v>31035194</v>
      </c>
      <c r="I23" s="27">
        <v>41673305</v>
      </c>
    </row>
    <row r="24" spans="1:9" ht="12.75" customHeight="1" x14ac:dyDescent="0.2">
      <c r="A24" s="175" t="s">
        <v>65</v>
      </c>
      <c r="B24" s="175"/>
      <c r="C24" s="175"/>
      <c r="D24" s="175"/>
      <c r="E24" s="175"/>
      <c r="F24" s="175"/>
      <c r="G24" s="15">
        <v>17</v>
      </c>
      <c r="H24" s="27">
        <v>48920090</v>
      </c>
      <c r="I24" s="27">
        <v>41174243</v>
      </c>
    </row>
    <row r="25" spans="1:9" ht="12.75" customHeight="1" x14ac:dyDescent="0.2">
      <c r="A25" s="175" t="s">
        <v>66</v>
      </c>
      <c r="B25" s="175"/>
      <c r="C25" s="175"/>
      <c r="D25" s="175"/>
      <c r="E25" s="175"/>
      <c r="F25" s="175"/>
      <c r="G25" s="15">
        <v>18</v>
      </c>
      <c r="H25" s="27">
        <v>1504461</v>
      </c>
      <c r="I25" s="27">
        <v>1337755</v>
      </c>
    </row>
    <row r="26" spans="1:9" ht="12.75" customHeight="1" x14ac:dyDescent="0.2">
      <c r="A26" s="175" t="s">
        <v>67</v>
      </c>
      <c r="B26" s="175"/>
      <c r="C26" s="175"/>
      <c r="D26" s="175"/>
      <c r="E26" s="175"/>
      <c r="F26" s="175"/>
      <c r="G26" s="15">
        <v>19</v>
      </c>
      <c r="H26" s="27">
        <v>138934263</v>
      </c>
      <c r="I26" s="27">
        <v>149283685</v>
      </c>
    </row>
    <row r="27" spans="1:9" ht="12.75" customHeight="1" x14ac:dyDescent="0.2">
      <c r="A27" s="179" t="s">
        <v>68</v>
      </c>
      <c r="B27" s="179"/>
      <c r="C27" s="179"/>
      <c r="D27" s="179"/>
      <c r="E27" s="179"/>
      <c r="F27" s="179"/>
      <c r="G27" s="16">
        <v>20</v>
      </c>
      <c r="H27" s="28">
        <f>SUM(H28:H37)</f>
        <v>300464821</v>
      </c>
      <c r="I27" s="28">
        <f>SUM(I28:I37)</f>
        <v>320310093</v>
      </c>
    </row>
    <row r="28" spans="1:9" ht="12.75" customHeight="1" x14ac:dyDescent="0.2">
      <c r="A28" s="175" t="s">
        <v>69</v>
      </c>
      <c r="B28" s="175"/>
      <c r="C28" s="175"/>
      <c r="D28" s="175"/>
      <c r="E28" s="175"/>
      <c r="F28" s="175"/>
      <c r="G28" s="15">
        <v>21</v>
      </c>
      <c r="H28" s="27">
        <v>330067</v>
      </c>
      <c r="I28" s="27">
        <v>290090</v>
      </c>
    </row>
    <row r="29" spans="1:9" ht="12.75" customHeight="1" x14ac:dyDescent="0.2">
      <c r="A29" s="175" t="s">
        <v>70</v>
      </c>
      <c r="B29" s="175"/>
      <c r="C29" s="175"/>
      <c r="D29" s="175"/>
      <c r="E29" s="175"/>
      <c r="F29" s="175"/>
      <c r="G29" s="15">
        <v>22</v>
      </c>
      <c r="H29" s="27">
        <v>0</v>
      </c>
      <c r="I29" s="27">
        <v>0</v>
      </c>
    </row>
    <row r="30" spans="1:9" ht="12.75" customHeight="1" x14ac:dyDescent="0.2">
      <c r="A30" s="175" t="s">
        <v>71</v>
      </c>
      <c r="B30" s="175"/>
      <c r="C30" s="175"/>
      <c r="D30" s="175"/>
      <c r="E30" s="175"/>
      <c r="F30" s="175"/>
      <c r="G30" s="15">
        <v>23</v>
      </c>
      <c r="H30" s="27">
        <v>0</v>
      </c>
      <c r="I30" s="27">
        <v>0</v>
      </c>
    </row>
    <row r="31" spans="1:9" ht="24" customHeight="1" x14ac:dyDescent="0.2">
      <c r="A31" s="175" t="s">
        <v>72</v>
      </c>
      <c r="B31" s="175"/>
      <c r="C31" s="175"/>
      <c r="D31" s="175"/>
      <c r="E31" s="175"/>
      <c r="F31" s="175"/>
      <c r="G31" s="15">
        <v>24</v>
      </c>
      <c r="H31" s="27">
        <v>238666391</v>
      </c>
      <c r="I31" s="27">
        <v>239066545</v>
      </c>
    </row>
    <row r="32" spans="1:9" ht="23.45" customHeight="1" x14ac:dyDescent="0.2">
      <c r="A32" s="175" t="s">
        <v>73</v>
      </c>
      <c r="B32" s="175"/>
      <c r="C32" s="175"/>
      <c r="D32" s="175"/>
      <c r="E32" s="175"/>
      <c r="F32" s="175"/>
      <c r="G32" s="15">
        <v>25</v>
      </c>
      <c r="H32" s="27">
        <v>0</v>
      </c>
      <c r="I32" s="27">
        <v>0</v>
      </c>
    </row>
    <row r="33" spans="1:9" ht="21.6" customHeight="1" x14ac:dyDescent="0.2">
      <c r="A33" s="175" t="s">
        <v>74</v>
      </c>
      <c r="B33" s="175"/>
      <c r="C33" s="175"/>
      <c r="D33" s="175"/>
      <c r="E33" s="175"/>
      <c r="F33" s="175"/>
      <c r="G33" s="15">
        <v>26</v>
      </c>
      <c r="H33" s="27">
        <v>0</v>
      </c>
      <c r="I33" s="27">
        <v>0</v>
      </c>
    </row>
    <row r="34" spans="1:9" ht="12.75" customHeight="1" x14ac:dyDescent="0.2">
      <c r="A34" s="175" t="s">
        <v>75</v>
      </c>
      <c r="B34" s="175"/>
      <c r="C34" s="175"/>
      <c r="D34" s="175"/>
      <c r="E34" s="175"/>
      <c r="F34" s="175"/>
      <c r="G34" s="15">
        <v>27</v>
      </c>
      <c r="H34" s="27">
        <v>1969395</v>
      </c>
      <c r="I34" s="27">
        <v>1730760</v>
      </c>
    </row>
    <row r="35" spans="1:9" ht="12.75" customHeight="1" x14ac:dyDescent="0.2">
      <c r="A35" s="175" t="s">
        <v>76</v>
      </c>
      <c r="B35" s="175"/>
      <c r="C35" s="175"/>
      <c r="D35" s="175"/>
      <c r="E35" s="175"/>
      <c r="F35" s="175"/>
      <c r="G35" s="15">
        <v>28</v>
      </c>
      <c r="H35" s="27">
        <v>10925598</v>
      </c>
      <c r="I35" s="27">
        <v>10712109</v>
      </c>
    </row>
    <row r="36" spans="1:9" ht="12.75" customHeight="1" x14ac:dyDescent="0.2">
      <c r="A36" s="175" t="s">
        <v>77</v>
      </c>
      <c r="B36" s="175"/>
      <c r="C36" s="175"/>
      <c r="D36" s="175"/>
      <c r="E36" s="175"/>
      <c r="F36" s="175"/>
      <c r="G36" s="15">
        <v>29</v>
      </c>
      <c r="H36" s="27">
        <v>45720598</v>
      </c>
      <c r="I36" s="27">
        <v>45158562</v>
      </c>
    </row>
    <row r="37" spans="1:9" ht="12.75" customHeight="1" x14ac:dyDescent="0.2">
      <c r="A37" s="175" t="s">
        <v>78</v>
      </c>
      <c r="B37" s="175"/>
      <c r="C37" s="175"/>
      <c r="D37" s="175"/>
      <c r="E37" s="175"/>
      <c r="F37" s="175"/>
      <c r="G37" s="15">
        <v>30</v>
      </c>
      <c r="H37" s="27">
        <v>2852772</v>
      </c>
      <c r="I37" s="27">
        <v>23352027</v>
      </c>
    </row>
    <row r="38" spans="1:9" ht="12.75" customHeight="1" x14ac:dyDescent="0.2">
      <c r="A38" s="179" t="s">
        <v>79</v>
      </c>
      <c r="B38" s="179"/>
      <c r="C38" s="179"/>
      <c r="D38" s="179"/>
      <c r="E38" s="179"/>
      <c r="F38" s="179"/>
      <c r="G38" s="16">
        <v>31</v>
      </c>
      <c r="H38" s="28">
        <f>H39+H40+H41+H42</f>
        <v>14648913</v>
      </c>
      <c r="I38" s="28">
        <f>I39+I40+I41+I42</f>
        <v>31297958</v>
      </c>
    </row>
    <row r="39" spans="1:9" ht="12.75" customHeight="1" x14ac:dyDescent="0.2">
      <c r="A39" s="175" t="s">
        <v>80</v>
      </c>
      <c r="B39" s="175"/>
      <c r="C39" s="175"/>
      <c r="D39" s="175"/>
      <c r="E39" s="175"/>
      <c r="F39" s="175"/>
      <c r="G39" s="15">
        <v>32</v>
      </c>
      <c r="H39" s="27">
        <v>0</v>
      </c>
      <c r="I39" s="27">
        <v>0</v>
      </c>
    </row>
    <row r="40" spans="1:9" ht="27" customHeight="1" x14ac:dyDescent="0.2">
      <c r="A40" s="175" t="s">
        <v>81</v>
      </c>
      <c r="B40" s="175"/>
      <c r="C40" s="175"/>
      <c r="D40" s="175"/>
      <c r="E40" s="175"/>
      <c r="F40" s="175"/>
      <c r="G40" s="15">
        <v>33</v>
      </c>
      <c r="H40" s="27">
        <v>0</v>
      </c>
      <c r="I40" s="27">
        <v>0</v>
      </c>
    </row>
    <row r="41" spans="1:9" ht="12.75" customHeight="1" x14ac:dyDescent="0.2">
      <c r="A41" s="175" t="s">
        <v>82</v>
      </c>
      <c r="B41" s="175"/>
      <c r="C41" s="175"/>
      <c r="D41" s="175"/>
      <c r="E41" s="175"/>
      <c r="F41" s="175"/>
      <c r="G41" s="15">
        <v>34</v>
      </c>
      <c r="H41" s="27">
        <v>5695568</v>
      </c>
      <c r="I41" s="27">
        <v>3725742</v>
      </c>
    </row>
    <row r="42" spans="1:9" ht="12.75" customHeight="1" x14ac:dyDescent="0.2">
      <c r="A42" s="175" t="s">
        <v>83</v>
      </c>
      <c r="B42" s="175"/>
      <c r="C42" s="175"/>
      <c r="D42" s="175"/>
      <c r="E42" s="175"/>
      <c r="F42" s="175"/>
      <c r="G42" s="15">
        <v>35</v>
      </c>
      <c r="H42" s="27">
        <v>8953345</v>
      </c>
      <c r="I42" s="27">
        <v>27572216</v>
      </c>
    </row>
    <row r="43" spans="1:9" ht="12.75" customHeight="1" x14ac:dyDescent="0.2">
      <c r="A43" s="175" t="s">
        <v>84</v>
      </c>
      <c r="B43" s="175"/>
      <c r="C43" s="175"/>
      <c r="D43" s="175"/>
      <c r="E43" s="175"/>
      <c r="F43" s="175"/>
      <c r="G43" s="15">
        <v>36</v>
      </c>
      <c r="H43" s="27">
        <v>231150</v>
      </c>
      <c r="I43" s="27">
        <v>215708</v>
      </c>
    </row>
    <row r="44" spans="1:9" ht="12.75" customHeight="1" x14ac:dyDescent="0.2">
      <c r="A44" s="177" t="s">
        <v>85</v>
      </c>
      <c r="B44" s="177"/>
      <c r="C44" s="177"/>
      <c r="D44" s="177"/>
      <c r="E44" s="177"/>
      <c r="F44" s="177"/>
      <c r="G44" s="16">
        <v>37</v>
      </c>
      <c r="H44" s="28">
        <f>H45+H53+H60+H70</f>
        <v>2226677004</v>
      </c>
      <c r="I44" s="28">
        <f>I45+I53+I60+I70</f>
        <v>2294210473</v>
      </c>
    </row>
    <row r="45" spans="1:9" ht="12.75" customHeight="1" x14ac:dyDescent="0.2">
      <c r="A45" s="179" t="s">
        <v>86</v>
      </c>
      <c r="B45" s="179"/>
      <c r="C45" s="179"/>
      <c r="D45" s="179"/>
      <c r="E45" s="179"/>
      <c r="F45" s="179"/>
      <c r="G45" s="16">
        <v>38</v>
      </c>
      <c r="H45" s="28">
        <f>SUM(H46:H52)</f>
        <v>559519525</v>
      </c>
      <c r="I45" s="28">
        <f>SUM(I46:I52)</f>
        <v>549502598</v>
      </c>
    </row>
    <row r="46" spans="1:9" ht="12.75" customHeight="1" x14ac:dyDescent="0.2">
      <c r="A46" s="175" t="s">
        <v>87</v>
      </c>
      <c r="B46" s="175"/>
      <c r="C46" s="175"/>
      <c r="D46" s="175"/>
      <c r="E46" s="175"/>
      <c r="F46" s="175"/>
      <c r="G46" s="15">
        <v>39</v>
      </c>
      <c r="H46" s="27">
        <v>253749283</v>
      </c>
      <c r="I46" s="27">
        <v>290578526</v>
      </c>
    </row>
    <row r="47" spans="1:9" ht="12.75" customHeight="1" x14ac:dyDescent="0.2">
      <c r="A47" s="175" t="s">
        <v>88</v>
      </c>
      <c r="B47" s="175"/>
      <c r="C47" s="175"/>
      <c r="D47" s="175"/>
      <c r="E47" s="175"/>
      <c r="F47" s="175"/>
      <c r="G47" s="15">
        <v>40</v>
      </c>
      <c r="H47" s="27">
        <v>190856804</v>
      </c>
      <c r="I47" s="27">
        <v>164007115</v>
      </c>
    </row>
    <row r="48" spans="1:9" ht="12.75" customHeight="1" x14ac:dyDescent="0.2">
      <c r="A48" s="175" t="s">
        <v>89</v>
      </c>
      <c r="B48" s="175"/>
      <c r="C48" s="175"/>
      <c r="D48" s="175"/>
      <c r="E48" s="175"/>
      <c r="F48" s="175"/>
      <c r="G48" s="15">
        <v>41</v>
      </c>
      <c r="H48" s="27">
        <v>69502572</v>
      </c>
      <c r="I48" s="27">
        <v>84524520</v>
      </c>
    </row>
    <row r="49" spans="1:9" ht="12.75" customHeight="1" x14ac:dyDescent="0.2">
      <c r="A49" s="175" t="s">
        <v>90</v>
      </c>
      <c r="B49" s="175"/>
      <c r="C49" s="175"/>
      <c r="D49" s="175"/>
      <c r="E49" s="175"/>
      <c r="F49" s="175"/>
      <c r="G49" s="15">
        <v>42</v>
      </c>
      <c r="H49" s="27">
        <v>31697173</v>
      </c>
      <c r="I49" s="27">
        <v>217301</v>
      </c>
    </row>
    <row r="50" spans="1:9" ht="12.75" customHeight="1" x14ac:dyDescent="0.2">
      <c r="A50" s="175" t="s">
        <v>91</v>
      </c>
      <c r="B50" s="175"/>
      <c r="C50" s="175"/>
      <c r="D50" s="175"/>
      <c r="E50" s="175"/>
      <c r="F50" s="175"/>
      <c r="G50" s="15">
        <v>43</v>
      </c>
      <c r="H50" s="27">
        <v>13713693</v>
      </c>
      <c r="I50" s="27">
        <v>10175136</v>
      </c>
    </row>
    <row r="51" spans="1:9" ht="12.75" customHeight="1" x14ac:dyDescent="0.2">
      <c r="A51" s="175" t="s">
        <v>92</v>
      </c>
      <c r="B51" s="175"/>
      <c r="C51" s="175"/>
      <c r="D51" s="175"/>
      <c r="E51" s="175"/>
      <c r="F51" s="175"/>
      <c r="G51" s="15">
        <v>44</v>
      </c>
      <c r="H51" s="27">
        <v>0</v>
      </c>
      <c r="I51" s="27">
        <v>0</v>
      </c>
    </row>
    <row r="52" spans="1:9" ht="12.75" customHeight="1" x14ac:dyDescent="0.2">
      <c r="A52" s="175" t="s">
        <v>93</v>
      </c>
      <c r="B52" s="175"/>
      <c r="C52" s="175"/>
      <c r="D52" s="175"/>
      <c r="E52" s="175"/>
      <c r="F52" s="175"/>
      <c r="G52" s="15">
        <v>45</v>
      </c>
      <c r="H52" s="27">
        <v>0</v>
      </c>
      <c r="I52" s="27">
        <v>0</v>
      </c>
    </row>
    <row r="53" spans="1:9" ht="12.75" customHeight="1" x14ac:dyDescent="0.2">
      <c r="A53" s="179" t="s">
        <v>94</v>
      </c>
      <c r="B53" s="179"/>
      <c r="C53" s="179"/>
      <c r="D53" s="179"/>
      <c r="E53" s="179"/>
      <c r="F53" s="179"/>
      <c r="G53" s="16">
        <v>46</v>
      </c>
      <c r="H53" s="28">
        <f>SUM(H54:H59)</f>
        <v>980350748</v>
      </c>
      <c r="I53" s="28">
        <f>SUM(I54:I59)</f>
        <v>1080416598</v>
      </c>
    </row>
    <row r="54" spans="1:9" ht="12.75" customHeight="1" x14ac:dyDescent="0.2">
      <c r="A54" s="175" t="s">
        <v>95</v>
      </c>
      <c r="B54" s="175"/>
      <c r="C54" s="175"/>
      <c r="D54" s="175"/>
      <c r="E54" s="175"/>
      <c r="F54" s="175"/>
      <c r="G54" s="15">
        <v>47</v>
      </c>
      <c r="H54" s="27">
        <v>0</v>
      </c>
      <c r="I54" s="27">
        <v>0</v>
      </c>
    </row>
    <row r="55" spans="1:9" ht="23.45" customHeight="1" x14ac:dyDescent="0.2">
      <c r="A55" s="175" t="s">
        <v>96</v>
      </c>
      <c r="B55" s="175"/>
      <c r="C55" s="175"/>
      <c r="D55" s="175"/>
      <c r="E55" s="175"/>
      <c r="F55" s="175"/>
      <c r="G55" s="15">
        <v>48</v>
      </c>
      <c r="H55" s="27">
        <v>77733844</v>
      </c>
      <c r="I55" s="27">
        <v>46170453</v>
      </c>
    </row>
    <row r="56" spans="1:9" ht="12.75" customHeight="1" x14ac:dyDescent="0.2">
      <c r="A56" s="175" t="s">
        <v>97</v>
      </c>
      <c r="B56" s="175"/>
      <c r="C56" s="175"/>
      <c r="D56" s="175"/>
      <c r="E56" s="175"/>
      <c r="F56" s="175"/>
      <c r="G56" s="15">
        <v>49</v>
      </c>
      <c r="H56" s="27">
        <v>833689958</v>
      </c>
      <c r="I56" s="27">
        <v>940719531</v>
      </c>
    </row>
    <row r="57" spans="1:9" ht="12.75" customHeight="1" x14ac:dyDescent="0.2">
      <c r="A57" s="175" t="s">
        <v>98</v>
      </c>
      <c r="B57" s="175"/>
      <c r="C57" s="175"/>
      <c r="D57" s="175"/>
      <c r="E57" s="175"/>
      <c r="F57" s="175"/>
      <c r="G57" s="15">
        <v>50</v>
      </c>
      <c r="H57" s="27">
        <v>989230</v>
      </c>
      <c r="I57" s="27">
        <v>1389293</v>
      </c>
    </row>
    <row r="58" spans="1:9" ht="12.75" customHeight="1" x14ac:dyDescent="0.2">
      <c r="A58" s="175" t="s">
        <v>99</v>
      </c>
      <c r="B58" s="175"/>
      <c r="C58" s="175"/>
      <c r="D58" s="175"/>
      <c r="E58" s="175"/>
      <c r="F58" s="175"/>
      <c r="G58" s="15">
        <v>51</v>
      </c>
      <c r="H58" s="27">
        <v>39351406</v>
      </c>
      <c r="I58" s="27">
        <v>35182399</v>
      </c>
    </row>
    <row r="59" spans="1:9" ht="12.75" customHeight="1" x14ac:dyDescent="0.2">
      <c r="A59" s="175" t="s">
        <v>100</v>
      </c>
      <c r="B59" s="175"/>
      <c r="C59" s="175"/>
      <c r="D59" s="175"/>
      <c r="E59" s="175"/>
      <c r="F59" s="175"/>
      <c r="G59" s="15">
        <v>52</v>
      </c>
      <c r="H59" s="27">
        <v>28586310</v>
      </c>
      <c r="I59" s="27">
        <v>56954922</v>
      </c>
    </row>
    <row r="60" spans="1:9" ht="12.75" customHeight="1" x14ac:dyDescent="0.2">
      <c r="A60" s="179" t="s">
        <v>101</v>
      </c>
      <c r="B60" s="179"/>
      <c r="C60" s="179"/>
      <c r="D60" s="179"/>
      <c r="E60" s="179"/>
      <c r="F60" s="179"/>
      <c r="G60" s="16">
        <v>53</v>
      </c>
      <c r="H60" s="28">
        <f>SUM(H61:H69)</f>
        <v>70178154</v>
      </c>
      <c r="I60" s="28">
        <f>SUM(I61:I69)</f>
        <v>294476521</v>
      </c>
    </row>
    <row r="61" spans="1:9" ht="12.75" customHeight="1" x14ac:dyDescent="0.2">
      <c r="A61" s="175" t="s">
        <v>102</v>
      </c>
      <c r="B61" s="175"/>
      <c r="C61" s="175"/>
      <c r="D61" s="175"/>
      <c r="E61" s="175"/>
      <c r="F61" s="175"/>
      <c r="G61" s="15">
        <v>54</v>
      </c>
      <c r="H61" s="27">
        <v>0</v>
      </c>
      <c r="I61" s="27">
        <v>0</v>
      </c>
    </row>
    <row r="62" spans="1:9" ht="27.6" customHeight="1" x14ac:dyDescent="0.2">
      <c r="A62" s="175" t="s">
        <v>103</v>
      </c>
      <c r="B62" s="175"/>
      <c r="C62" s="175"/>
      <c r="D62" s="175"/>
      <c r="E62" s="175"/>
      <c r="F62" s="175"/>
      <c r="G62" s="15">
        <v>55</v>
      </c>
      <c r="H62" s="27">
        <v>0</v>
      </c>
      <c r="I62" s="27">
        <v>0</v>
      </c>
    </row>
    <row r="63" spans="1:9" ht="12.75" customHeight="1" x14ac:dyDescent="0.2">
      <c r="A63" s="175" t="s">
        <v>104</v>
      </c>
      <c r="B63" s="175"/>
      <c r="C63" s="175"/>
      <c r="D63" s="175"/>
      <c r="E63" s="175"/>
      <c r="F63" s="175"/>
      <c r="G63" s="15">
        <v>56</v>
      </c>
      <c r="H63" s="27">
        <v>0</v>
      </c>
      <c r="I63" s="27">
        <v>0</v>
      </c>
    </row>
    <row r="64" spans="1:9" ht="25.9" customHeight="1" x14ac:dyDescent="0.2">
      <c r="A64" s="175" t="s">
        <v>105</v>
      </c>
      <c r="B64" s="175"/>
      <c r="C64" s="175"/>
      <c r="D64" s="175"/>
      <c r="E64" s="175"/>
      <c r="F64" s="175"/>
      <c r="G64" s="15">
        <v>57</v>
      </c>
      <c r="H64" s="27">
        <v>0</v>
      </c>
      <c r="I64" s="27">
        <v>0</v>
      </c>
    </row>
    <row r="65" spans="1:9" ht="21.6" customHeight="1" x14ac:dyDescent="0.2">
      <c r="A65" s="175" t="s">
        <v>106</v>
      </c>
      <c r="B65" s="175"/>
      <c r="C65" s="175"/>
      <c r="D65" s="175"/>
      <c r="E65" s="175"/>
      <c r="F65" s="175"/>
      <c r="G65" s="15">
        <v>58</v>
      </c>
      <c r="H65" s="27">
        <v>0</v>
      </c>
      <c r="I65" s="27">
        <v>0</v>
      </c>
    </row>
    <row r="66" spans="1:9" ht="21.6" customHeight="1" x14ac:dyDescent="0.2">
      <c r="A66" s="175" t="s">
        <v>107</v>
      </c>
      <c r="B66" s="175"/>
      <c r="C66" s="175"/>
      <c r="D66" s="175"/>
      <c r="E66" s="175"/>
      <c r="F66" s="175"/>
      <c r="G66" s="15">
        <v>59</v>
      </c>
      <c r="H66" s="27">
        <v>0</v>
      </c>
      <c r="I66" s="27">
        <v>0</v>
      </c>
    </row>
    <row r="67" spans="1:9" ht="12.75" customHeight="1" x14ac:dyDescent="0.2">
      <c r="A67" s="175" t="s">
        <v>108</v>
      </c>
      <c r="B67" s="175"/>
      <c r="C67" s="175"/>
      <c r="D67" s="175"/>
      <c r="E67" s="175"/>
      <c r="F67" s="175"/>
      <c r="G67" s="15">
        <v>60</v>
      </c>
      <c r="H67" s="27">
        <v>0</v>
      </c>
      <c r="I67" s="27">
        <v>0</v>
      </c>
    </row>
    <row r="68" spans="1:9" ht="12.75" customHeight="1" x14ac:dyDescent="0.2">
      <c r="A68" s="175" t="s">
        <v>109</v>
      </c>
      <c r="B68" s="175"/>
      <c r="C68" s="175"/>
      <c r="D68" s="175"/>
      <c r="E68" s="175"/>
      <c r="F68" s="175"/>
      <c r="G68" s="15">
        <v>61</v>
      </c>
      <c r="H68" s="27">
        <v>69884220</v>
      </c>
      <c r="I68" s="27">
        <v>293343843</v>
      </c>
    </row>
    <row r="69" spans="1:9" ht="12.75" customHeight="1" x14ac:dyDescent="0.2">
      <c r="A69" s="175" t="s">
        <v>110</v>
      </c>
      <c r="B69" s="175"/>
      <c r="C69" s="175"/>
      <c r="D69" s="175"/>
      <c r="E69" s="175"/>
      <c r="F69" s="175"/>
      <c r="G69" s="15">
        <v>62</v>
      </c>
      <c r="H69" s="27">
        <v>293934</v>
      </c>
      <c r="I69" s="27">
        <v>1132678</v>
      </c>
    </row>
    <row r="70" spans="1:9" ht="12.75" customHeight="1" x14ac:dyDescent="0.2">
      <c r="A70" s="175" t="s">
        <v>111</v>
      </c>
      <c r="B70" s="175"/>
      <c r="C70" s="175"/>
      <c r="D70" s="175"/>
      <c r="E70" s="175"/>
      <c r="F70" s="175"/>
      <c r="G70" s="15">
        <v>63</v>
      </c>
      <c r="H70" s="27">
        <v>616628577</v>
      </c>
      <c r="I70" s="27">
        <v>369814756</v>
      </c>
    </row>
    <row r="71" spans="1:9" ht="12.75" customHeight="1" x14ac:dyDescent="0.2">
      <c r="A71" s="176" t="s">
        <v>112</v>
      </c>
      <c r="B71" s="176"/>
      <c r="C71" s="176"/>
      <c r="D71" s="176"/>
      <c r="E71" s="176"/>
      <c r="F71" s="176"/>
      <c r="G71" s="15">
        <v>64</v>
      </c>
      <c r="H71" s="27">
        <v>7317726</v>
      </c>
      <c r="I71" s="27">
        <v>23302778</v>
      </c>
    </row>
    <row r="72" spans="1:9" ht="12.75" customHeight="1" x14ac:dyDescent="0.2">
      <c r="A72" s="177" t="s">
        <v>113</v>
      </c>
      <c r="B72" s="177"/>
      <c r="C72" s="177"/>
      <c r="D72" s="177"/>
      <c r="E72" s="177"/>
      <c r="F72" s="177"/>
      <c r="G72" s="16">
        <v>65</v>
      </c>
      <c r="H72" s="28">
        <f>H8+H9+H44+H71</f>
        <v>3727175244</v>
      </c>
      <c r="I72" s="28">
        <f>I8+I9+I44+I71</f>
        <v>3944409869</v>
      </c>
    </row>
    <row r="73" spans="1:9" ht="12.75" customHeight="1" x14ac:dyDescent="0.2">
      <c r="A73" s="176" t="s">
        <v>114</v>
      </c>
      <c r="B73" s="176"/>
      <c r="C73" s="176"/>
      <c r="D73" s="176"/>
      <c r="E73" s="176"/>
      <c r="F73" s="176"/>
      <c r="G73" s="15">
        <v>66</v>
      </c>
      <c r="H73" s="108">
        <v>1840137634</v>
      </c>
      <c r="I73" s="27">
        <v>2247173547</v>
      </c>
    </row>
    <row r="74" spans="1:9" x14ac:dyDescent="0.2">
      <c r="A74" s="180" t="s">
        <v>115</v>
      </c>
      <c r="B74" s="181"/>
      <c r="C74" s="181"/>
      <c r="D74" s="181"/>
      <c r="E74" s="181"/>
      <c r="F74" s="181"/>
      <c r="G74" s="181"/>
      <c r="H74" s="181"/>
      <c r="I74" s="181"/>
    </row>
    <row r="75" spans="1:9" ht="12.75" customHeight="1" x14ac:dyDescent="0.2">
      <c r="A75" s="177" t="s">
        <v>116</v>
      </c>
      <c r="B75" s="177"/>
      <c r="C75" s="177"/>
      <c r="D75" s="177"/>
      <c r="E75" s="177"/>
      <c r="F75" s="177"/>
      <c r="G75" s="16">
        <v>67</v>
      </c>
      <c r="H75" s="28">
        <f>H76+H77+H78+H84+H85+H89+H92+H95</f>
        <v>2537482292</v>
      </c>
      <c r="I75" s="28">
        <f>I76+I77+I78+I84+I85+I89+I92+I95</f>
        <v>2541147000</v>
      </c>
    </row>
    <row r="76" spans="1:9" ht="12.75" customHeight="1" x14ac:dyDescent="0.2">
      <c r="A76" s="175" t="s">
        <v>117</v>
      </c>
      <c r="B76" s="175"/>
      <c r="C76" s="175"/>
      <c r="D76" s="175"/>
      <c r="E76" s="175"/>
      <c r="F76" s="175"/>
      <c r="G76" s="15">
        <v>68</v>
      </c>
      <c r="H76" s="27">
        <v>1208895930</v>
      </c>
      <c r="I76" s="27">
        <v>1208895930</v>
      </c>
    </row>
    <row r="77" spans="1:9" ht="12.75" customHeight="1" x14ac:dyDescent="0.2">
      <c r="A77" s="175" t="s">
        <v>118</v>
      </c>
      <c r="B77" s="175"/>
      <c r="C77" s="175"/>
      <c r="D77" s="175"/>
      <c r="E77" s="175"/>
      <c r="F77" s="175"/>
      <c r="G77" s="15">
        <v>69</v>
      </c>
      <c r="H77" s="27">
        <v>719579</v>
      </c>
      <c r="I77" s="27">
        <v>719579</v>
      </c>
    </row>
    <row r="78" spans="1:9" ht="12.75" customHeight="1" x14ac:dyDescent="0.2">
      <c r="A78" s="179" t="s">
        <v>119</v>
      </c>
      <c r="B78" s="179"/>
      <c r="C78" s="179"/>
      <c r="D78" s="179"/>
      <c r="E78" s="179"/>
      <c r="F78" s="179"/>
      <c r="G78" s="16">
        <v>70</v>
      </c>
      <c r="H78" s="28">
        <f>SUM(H79:H83)</f>
        <v>682691233</v>
      </c>
      <c r="I78" s="28">
        <f>SUM(I79:I83)</f>
        <v>752942588</v>
      </c>
    </row>
    <row r="79" spans="1:9" ht="12.75" customHeight="1" x14ac:dyDescent="0.2">
      <c r="A79" s="175" t="s">
        <v>120</v>
      </c>
      <c r="B79" s="175"/>
      <c r="C79" s="175"/>
      <c r="D79" s="175"/>
      <c r="E79" s="175"/>
      <c r="F79" s="175"/>
      <c r="G79" s="15">
        <v>71</v>
      </c>
      <c r="H79" s="27">
        <v>62447461</v>
      </c>
      <c r="I79" s="27">
        <v>68577327</v>
      </c>
    </row>
    <row r="80" spans="1:9" ht="12.75" customHeight="1" x14ac:dyDescent="0.2">
      <c r="A80" s="175" t="s">
        <v>121</v>
      </c>
      <c r="B80" s="175"/>
      <c r="C80" s="175"/>
      <c r="D80" s="175"/>
      <c r="E80" s="175"/>
      <c r="F80" s="175"/>
      <c r="G80" s="15">
        <v>72</v>
      </c>
      <c r="H80" s="27">
        <v>10092359</v>
      </c>
      <c r="I80" s="27">
        <v>10919913</v>
      </c>
    </row>
    <row r="81" spans="1:9" ht="12.75" customHeight="1" x14ac:dyDescent="0.2">
      <c r="A81" s="175" t="s">
        <v>122</v>
      </c>
      <c r="B81" s="175"/>
      <c r="C81" s="175"/>
      <c r="D81" s="175"/>
      <c r="E81" s="175"/>
      <c r="F81" s="175"/>
      <c r="G81" s="15">
        <v>73</v>
      </c>
      <c r="H81" s="27">
        <v>-10092359</v>
      </c>
      <c r="I81" s="27">
        <v>-10919913</v>
      </c>
    </row>
    <row r="82" spans="1:9" ht="12.75" customHeight="1" x14ac:dyDescent="0.2">
      <c r="A82" s="175" t="s">
        <v>123</v>
      </c>
      <c r="B82" s="175"/>
      <c r="C82" s="175"/>
      <c r="D82" s="175"/>
      <c r="E82" s="175"/>
      <c r="F82" s="175"/>
      <c r="G82" s="15">
        <v>74</v>
      </c>
      <c r="H82" s="27">
        <v>421760811</v>
      </c>
      <c r="I82" s="27">
        <v>440410512</v>
      </c>
    </row>
    <row r="83" spans="1:9" ht="12.75" customHeight="1" x14ac:dyDescent="0.2">
      <c r="A83" s="175" t="s">
        <v>124</v>
      </c>
      <c r="B83" s="175"/>
      <c r="C83" s="175"/>
      <c r="D83" s="175"/>
      <c r="E83" s="175"/>
      <c r="F83" s="175"/>
      <c r="G83" s="15">
        <v>75</v>
      </c>
      <c r="H83" s="27">
        <v>198482961</v>
      </c>
      <c r="I83" s="27">
        <v>243954749</v>
      </c>
    </row>
    <row r="84" spans="1:9" ht="12.75" customHeight="1" x14ac:dyDescent="0.2">
      <c r="A84" s="178" t="s">
        <v>125</v>
      </c>
      <c r="B84" s="178"/>
      <c r="C84" s="178"/>
      <c r="D84" s="178"/>
      <c r="E84" s="178"/>
      <c r="F84" s="178"/>
      <c r="G84" s="102">
        <v>76</v>
      </c>
      <c r="H84" s="103">
        <v>0</v>
      </c>
      <c r="I84" s="103">
        <v>0</v>
      </c>
    </row>
    <row r="85" spans="1:9" ht="12.75" customHeight="1" x14ac:dyDescent="0.2">
      <c r="A85" s="179" t="s">
        <v>126</v>
      </c>
      <c r="B85" s="179"/>
      <c r="C85" s="179"/>
      <c r="D85" s="179"/>
      <c r="E85" s="179"/>
      <c r="F85" s="179"/>
      <c r="G85" s="16">
        <v>77</v>
      </c>
      <c r="H85" s="28">
        <f>H86+H87+H88</f>
        <v>0</v>
      </c>
      <c r="I85" s="28">
        <f>I86+I87+I88</f>
        <v>0</v>
      </c>
    </row>
    <row r="86" spans="1:9" ht="12.75" customHeight="1" x14ac:dyDescent="0.2">
      <c r="A86" s="175" t="s">
        <v>127</v>
      </c>
      <c r="B86" s="175"/>
      <c r="C86" s="175"/>
      <c r="D86" s="175"/>
      <c r="E86" s="175"/>
      <c r="F86" s="175"/>
      <c r="G86" s="15">
        <v>78</v>
      </c>
      <c r="H86" s="27">
        <v>0</v>
      </c>
      <c r="I86" s="27">
        <v>0</v>
      </c>
    </row>
    <row r="87" spans="1:9" ht="12.75" customHeight="1" x14ac:dyDescent="0.2">
      <c r="A87" s="175" t="s">
        <v>128</v>
      </c>
      <c r="B87" s="175"/>
      <c r="C87" s="175"/>
      <c r="D87" s="175"/>
      <c r="E87" s="175"/>
      <c r="F87" s="175"/>
      <c r="G87" s="15">
        <v>79</v>
      </c>
      <c r="H87" s="27">
        <v>0</v>
      </c>
      <c r="I87" s="27">
        <v>0</v>
      </c>
    </row>
    <row r="88" spans="1:9" ht="12.75" customHeight="1" x14ac:dyDescent="0.2">
      <c r="A88" s="175" t="s">
        <v>129</v>
      </c>
      <c r="B88" s="175"/>
      <c r="C88" s="175"/>
      <c r="D88" s="175"/>
      <c r="E88" s="175"/>
      <c r="F88" s="175"/>
      <c r="G88" s="15">
        <v>80</v>
      </c>
      <c r="H88" s="27">
        <v>0</v>
      </c>
      <c r="I88" s="27">
        <v>0</v>
      </c>
    </row>
    <row r="89" spans="1:9" ht="24" customHeight="1" x14ac:dyDescent="0.2">
      <c r="A89" s="179" t="s">
        <v>130</v>
      </c>
      <c r="B89" s="179"/>
      <c r="C89" s="179"/>
      <c r="D89" s="179"/>
      <c r="E89" s="179"/>
      <c r="F89" s="179"/>
      <c r="G89" s="16">
        <v>81</v>
      </c>
      <c r="H89" s="28">
        <f>H90-H91</f>
        <v>312124544</v>
      </c>
      <c r="I89" s="28">
        <f>I90-I91</f>
        <v>304644515</v>
      </c>
    </row>
    <row r="90" spans="1:9" ht="12.75" customHeight="1" x14ac:dyDescent="0.2">
      <c r="A90" s="175" t="s">
        <v>131</v>
      </c>
      <c r="B90" s="175"/>
      <c r="C90" s="175"/>
      <c r="D90" s="175"/>
      <c r="E90" s="175"/>
      <c r="F90" s="175"/>
      <c r="G90" s="15">
        <v>82</v>
      </c>
      <c r="H90" s="109">
        <v>312124544</v>
      </c>
      <c r="I90" s="27">
        <v>304644515</v>
      </c>
    </row>
    <row r="91" spans="1:9" ht="12.75" customHeight="1" x14ac:dyDescent="0.2">
      <c r="A91" s="175" t="s">
        <v>132</v>
      </c>
      <c r="B91" s="175"/>
      <c r="C91" s="175"/>
      <c r="D91" s="175"/>
      <c r="E91" s="175"/>
      <c r="F91" s="175"/>
      <c r="G91" s="15">
        <v>83</v>
      </c>
      <c r="H91" s="109">
        <v>0</v>
      </c>
      <c r="I91" s="27">
        <v>0</v>
      </c>
    </row>
    <row r="92" spans="1:9" ht="12.75" customHeight="1" x14ac:dyDescent="0.2">
      <c r="A92" s="179" t="s">
        <v>133</v>
      </c>
      <c r="B92" s="179"/>
      <c r="C92" s="179"/>
      <c r="D92" s="179"/>
      <c r="E92" s="179"/>
      <c r="F92" s="179"/>
      <c r="G92" s="16">
        <v>84</v>
      </c>
      <c r="H92" s="28">
        <f>H93-H94</f>
        <v>102837087</v>
      </c>
      <c r="I92" s="28">
        <f>I93-I94</f>
        <v>26534551</v>
      </c>
    </row>
    <row r="93" spans="1:9" ht="12.75" customHeight="1" x14ac:dyDescent="0.2">
      <c r="A93" s="175" t="s">
        <v>134</v>
      </c>
      <c r="B93" s="175"/>
      <c r="C93" s="175"/>
      <c r="D93" s="175"/>
      <c r="E93" s="175"/>
      <c r="F93" s="175"/>
      <c r="G93" s="15">
        <v>85</v>
      </c>
      <c r="H93" s="27">
        <v>102837087</v>
      </c>
      <c r="I93" s="27">
        <v>26534551</v>
      </c>
    </row>
    <row r="94" spans="1:9" ht="12.75" customHeight="1" x14ac:dyDescent="0.2">
      <c r="A94" s="175" t="s">
        <v>135</v>
      </c>
      <c r="B94" s="175"/>
      <c r="C94" s="175"/>
      <c r="D94" s="175"/>
      <c r="E94" s="175"/>
      <c r="F94" s="175"/>
      <c r="G94" s="15">
        <v>86</v>
      </c>
      <c r="H94" s="27">
        <v>0</v>
      </c>
      <c r="I94" s="27">
        <v>0</v>
      </c>
    </row>
    <row r="95" spans="1:9" ht="12.75" customHeight="1" x14ac:dyDescent="0.2">
      <c r="A95" s="175" t="s">
        <v>136</v>
      </c>
      <c r="B95" s="175"/>
      <c r="C95" s="175"/>
      <c r="D95" s="175"/>
      <c r="E95" s="175"/>
      <c r="F95" s="175"/>
      <c r="G95" s="15">
        <v>87</v>
      </c>
      <c r="H95" s="27">
        <v>230213919</v>
      </c>
      <c r="I95" s="27">
        <v>247409837</v>
      </c>
    </row>
    <row r="96" spans="1:9" ht="12.75" customHeight="1" x14ac:dyDescent="0.2">
      <c r="A96" s="177" t="s">
        <v>137</v>
      </c>
      <c r="B96" s="177"/>
      <c r="C96" s="177"/>
      <c r="D96" s="177"/>
      <c r="E96" s="177"/>
      <c r="F96" s="177"/>
      <c r="G96" s="16">
        <v>88</v>
      </c>
      <c r="H96" s="28">
        <f>SUM(H97:H102)</f>
        <v>206152157</v>
      </c>
      <c r="I96" s="28">
        <f>SUM(I97:I102)</f>
        <v>203580169</v>
      </c>
    </row>
    <row r="97" spans="1:9" ht="31.9" customHeight="1" x14ac:dyDescent="0.2">
      <c r="A97" s="175" t="s">
        <v>138</v>
      </c>
      <c r="B97" s="175"/>
      <c r="C97" s="175"/>
      <c r="D97" s="175"/>
      <c r="E97" s="175"/>
      <c r="F97" s="175"/>
      <c r="G97" s="15">
        <v>89</v>
      </c>
      <c r="H97" s="27">
        <v>49288073</v>
      </c>
      <c r="I97" s="27">
        <v>48942659</v>
      </c>
    </row>
    <row r="98" spans="1:9" ht="12.75" customHeight="1" x14ac:dyDescent="0.2">
      <c r="A98" s="175" t="s">
        <v>139</v>
      </c>
      <c r="B98" s="175"/>
      <c r="C98" s="175"/>
      <c r="D98" s="175"/>
      <c r="E98" s="175"/>
      <c r="F98" s="175"/>
      <c r="G98" s="15">
        <v>90</v>
      </c>
      <c r="H98" s="27">
        <v>0</v>
      </c>
      <c r="I98" s="27">
        <v>0</v>
      </c>
    </row>
    <row r="99" spans="1:9" ht="12.75" customHeight="1" x14ac:dyDescent="0.2">
      <c r="A99" s="175" t="s">
        <v>140</v>
      </c>
      <c r="B99" s="175"/>
      <c r="C99" s="175"/>
      <c r="D99" s="175"/>
      <c r="E99" s="175"/>
      <c r="F99" s="175"/>
      <c r="G99" s="15">
        <v>91</v>
      </c>
      <c r="H99" s="27">
        <v>1955400</v>
      </c>
      <c r="I99" s="27">
        <v>1912985</v>
      </c>
    </row>
    <row r="100" spans="1:9" ht="12.75" customHeight="1" x14ac:dyDescent="0.2">
      <c r="A100" s="175" t="s">
        <v>141</v>
      </c>
      <c r="B100" s="175"/>
      <c r="C100" s="175"/>
      <c r="D100" s="175"/>
      <c r="E100" s="175"/>
      <c r="F100" s="175"/>
      <c r="G100" s="15">
        <v>92</v>
      </c>
      <c r="H100" s="27">
        <v>1188222</v>
      </c>
      <c r="I100" s="27">
        <v>1247440</v>
      </c>
    </row>
    <row r="101" spans="1:9" ht="12.75" customHeight="1" x14ac:dyDescent="0.2">
      <c r="A101" s="175" t="s">
        <v>142</v>
      </c>
      <c r="B101" s="175"/>
      <c r="C101" s="175"/>
      <c r="D101" s="175"/>
      <c r="E101" s="175"/>
      <c r="F101" s="175"/>
      <c r="G101" s="15">
        <v>93</v>
      </c>
      <c r="H101" s="27">
        <v>153720462</v>
      </c>
      <c r="I101" s="27">
        <v>151477085</v>
      </c>
    </row>
    <row r="102" spans="1:9" ht="12.75" customHeight="1" x14ac:dyDescent="0.2">
      <c r="A102" s="175" t="s">
        <v>143</v>
      </c>
      <c r="B102" s="175"/>
      <c r="C102" s="175"/>
      <c r="D102" s="175"/>
      <c r="E102" s="175"/>
      <c r="F102" s="175"/>
      <c r="G102" s="15">
        <v>94</v>
      </c>
      <c r="H102" s="27">
        <v>0</v>
      </c>
      <c r="I102" s="27">
        <v>0</v>
      </c>
    </row>
    <row r="103" spans="1:9" ht="12.75" customHeight="1" x14ac:dyDescent="0.2">
      <c r="A103" s="177" t="s">
        <v>144</v>
      </c>
      <c r="B103" s="177"/>
      <c r="C103" s="177"/>
      <c r="D103" s="177"/>
      <c r="E103" s="177"/>
      <c r="F103" s="177"/>
      <c r="G103" s="16">
        <v>95</v>
      </c>
      <c r="H103" s="28">
        <f>SUM(H104:H114)</f>
        <v>97168106</v>
      </c>
      <c r="I103" s="28">
        <f>SUM(I104:I114)</f>
        <v>174967633</v>
      </c>
    </row>
    <row r="104" spans="1:9" ht="12.75" customHeight="1" x14ac:dyDescent="0.2">
      <c r="A104" s="175" t="s">
        <v>145</v>
      </c>
      <c r="B104" s="175"/>
      <c r="C104" s="175"/>
      <c r="D104" s="175"/>
      <c r="E104" s="175"/>
      <c r="F104" s="175"/>
      <c r="G104" s="15">
        <v>96</v>
      </c>
      <c r="H104" s="27">
        <v>0</v>
      </c>
      <c r="I104" s="27">
        <v>0</v>
      </c>
    </row>
    <row r="105" spans="1:9" ht="24.6" customHeight="1" x14ac:dyDescent="0.2">
      <c r="A105" s="175" t="s">
        <v>146</v>
      </c>
      <c r="B105" s="175"/>
      <c r="C105" s="175"/>
      <c r="D105" s="175"/>
      <c r="E105" s="175"/>
      <c r="F105" s="175"/>
      <c r="G105" s="15">
        <v>97</v>
      </c>
      <c r="H105" s="27">
        <v>0</v>
      </c>
      <c r="I105" s="27">
        <v>0</v>
      </c>
    </row>
    <row r="106" spans="1:9" ht="12.75" customHeight="1" x14ac:dyDescent="0.2">
      <c r="A106" s="175" t="s">
        <v>147</v>
      </c>
      <c r="B106" s="175"/>
      <c r="C106" s="175"/>
      <c r="D106" s="175"/>
      <c r="E106" s="175"/>
      <c r="F106" s="175"/>
      <c r="G106" s="15">
        <v>98</v>
      </c>
      <c r="H106" s="27">
        <v>0</v>
      </c>
      <c r="I106" s="27">
        <v>0</v>
      </c>
    </row>
    <row r="107" spans="1:9" ht="21.6" customHeight="1" x14ac:dyDescent="0.2">
      <c r="A107" s="175" t="s">
        <v>148</v>
      </c>
      <c r="B107" s="175"/>
      <c r="C107" s="175"/>
      <c r="D107" s="175"/>
      <c r="E107" s="175"/>
      <c r="F107" s="175"/>
      <c r="G107" s="15">
        <v>99</v>
      </c>
      <c r="H107" s="27">
        <v>0</v>
      </c>
      <c r="I107" s="27">
        <v>0</v>
      </c>
    </row>
    <row r="108" spans="1:9" ht="12.75" customHeight="1" x14ac:dyDescent="0.2">
      <c r="A108" s="175" t="s">
        <v>149</v>
      </c>
      <c r="B108" s="175"/>
      <c r="C108" s="175"/>
      <c r="D108" s="175"/>
      <c r="E108" s="175"/>
      <c r="F108" s="175"/>
      <c r="G108" s="15">
        <v>100</v>
      </c>
      <c r="H108" s="27">
        <v>0</v>
      </c>
      <c r="I108" s="27">
        <v>369999</v>
      </c>
    </row>
    <row r="109" spans="1:9" ht="12.75" customHeight="1" x14ac:dyDescent="0.2">
      <c r="A109" s="175" t="s">
        <v>150</v>
      </c>
      <c r="B109" s="175"/>
      <c r="C109" s="175"/>
      <c r="D109" s="175"/>
      <c r="E109" s="175"/>
      <c r="F109" s="175"/>
      <c r="G109" s="15">
        <v>101</v>
      </c>
      <c r="H109" s="27">
        <v>89037057</v>
      </c>
      <c r="I109" s="27">
        <v>165241188</v>
      </c>
    </row>
    <row r="110" spans="1:9" ht="12.75" customHeight="1" x14ac:dyDescent="0.2">
      <c r="A110" s="175" t="s">
        <v>151</v>
      </c>
      <c r="B110" s="175"/>
      <c r="C110" s="175"/>
      <c r="D110" s="175"/>
      <c r="E110" s="175"/>
      <c r="F110" s="175"/>
      <c r="G110" s="15">
        <v>102</v>
      </c>
      <c r="H110" s="27">
        <v>0</v>
      </c>
      <c r="I110" s="27">
        <v>0</v>
      </c>
    </row>
    <row r="111" spans="1:9" ht="12.75" customHeight="1" x14ac:dyDescent="0.2">
      <c r="A111" s="175" t="s">
        <v>152</v>
      </c>
      <c r="B111" s="175"/>
      <c r="C111" s="175"/>
      <c r="D111" s="175"/>
      <c r="E111" s="175"/>
      <c r="F111" s="175"/>
      <c r="G111" s="15">
        <v>103</v>
      </c>
      <c r="H111" s="27">
        <v>0</v>
      </c>
      <c r="I111" s="27">
        <v>0</v>
      </c>
    </row>
    <row r="112" spans="1:9" ht="12.75" customHeight="1" x14ac:dyDescent="0.2">
      <c r="A112" s="175" t="s">
        <v>153</v>
      </c>
      <c r="B112" s="175"/>
      <c r="C112" s="175"/>
      <c r="D112" s="175"/>
      <c r="E112" s="175"/>
      <c r="F112" s="175"/>
      <c r="G112" s="15">
        <v>104</v>
      </c>
      <c r="H112" s="27">
        <v>0</v>
      </c>
      <c r="I112" s="27">
        <v>0</v>
      </c>
    </row>
    <row r="113" spans="1:9" ht="12.75" customHeight="1" x14ac:dyDescent="0.2">
      <c r="A113" s="175" t="s">
        <v>154</v>
      </c>
      <c r="B113" s="175"/>
      <c r="C113" s="175"/>
      <c r="D113" s="175"/>
      <c r="E113" s="175"/>
      <c r="F113" s="175"/>
      <c r="G113" s="15">
        <v>105</v>
      </c>
      <c r="H113" s="27">
        <v>8131049</v>
      </c>
      <c r="I113" s="27">
        <v>9356446</v>
      </c>
    </row>
    <row r="114" spans="1:9" ht="12.75" customHeight="1" x14ac:dyDescent="0.2">
      <c r="A114" s="175" t="s">
        <v>155</v>
      </c>
      <c r="B114" s="175"/>
      <c r="C114" s="175"/>
      <c r="D114" s="175"/>
      <c r="E114" s="175"/>
      <c r="F114" s="175"/>
      <c r="G114" s="15">
        <v>106</v>
      </c>
      <c r="H114" s="27">
        <v>0</v>
      </c>
      <c r="I114" s="27">
        <v>0</v>
      </c>
    </row>
    <row r="115" spans="1:9" ht="12.75" customHeight="1" x14ac:dyDescent="0.2">
      <c r="A115" s="177" t="s">
        <v>156</v>
      </c>
      <c r="B115" s="177"/>
      <c r="C115" s="177"/>
      <c r="D115" s="177"/>
      <c r="E115" s="177"/>
      <c r="F115" s="177"/>
      <c r="G115" s="16">
        <v>107</v>
      </c>
      <c r="H115" s="28">
        <f>SUM(H116:H129)</f>
        <v>723543425</v>
      </c>
      <c r="I115" s="28">
        <f>SUM(I116:I129)</f>
        <v>882408423</v>
      </c>
    </row>
    <row r="116" spans="1:9" ht="12.75" customHeight="1" x14ac:dyDescent="0.2">
      <c r="A116" s="175" t="s">
        <v>157</v>
      </c>
      <c r="B116" s="175"/>
      <c r="C116" s="175"/>
      <c r="D116" s="175"/>
      <c r="E116" s="175"/>
      <c r="F116" s="175"/>
      <c r="G116" s="15">
        <v>108</v>
      </c>
      <c r="H116" s="27">
        <v>0</v>
      </c>
      <c r="I116" s="27">
        <v>0</v>
      </c>
    </row>
    <row r="117" spans="1:9" ht="22.15" customHeight="1" x14ac:dyDescent="0.2">
      <c r="A117" s="175" t="s">
        <v>158</v>
      </c>
      <c r="B117" s="175"/>
      <c r="C117" s="175"/>
      <c r="D117" s="175"/>
      <c r="E117" s="175"/>
      <c r="F117" s="175"/>
      <c r="G117" s="15">
        <v>109</v>
      </c>
      <c r="H117" s="27">
        <v>0</v>
      </c>
      <c r="I117" s="27">
        <v>0</v>
      </c>
    </row>
    <row r="118" spans="1:9" ht="12.75" customHeight="1" x14ac:dyDescent="0.2">
      <c r="A118" s="175" t="s">
        <v>159</v>
      </c>
      <c r="B118" s="175"/>
      <c r="C118" s="175"/>
      <c r="D118" s="175"/>
      <c r="E118" s="175"/>
      <c r="F118" s="175"/>
      <c r="G118" s="15">
        <v>110</v>
      </c>
      <c r="H118" s="27">
        <v>13039342</v>
      </c>
      <c r="I118" s="27">
        <v>13987694</v>
      </c>
    </row>
    <row r="119" spans="1:9" ht="23.45" customHeight="1" x14ac:dyDescent="0.2">
      <c r="A119" s="175" t="s">
        <v>160</v>
      </c>
      <c r="B119" s="175"/>
      <c r="C119" s="175"/>
      <c r="D119" s="175"/>
      <c r="E119" s="175"/>
      <c r="F119" s="175"/>
      <c r="G119" s="15">
        <v>111</v>
      </c>
      <c r="H119" s="27">
        <v>0</v>
      </c>
      <c r="I119" s="27">
        <v>0</v>
      </c>
    </row>
    <row r="120" spans="1:9" ht="12.75" customHeight="1" x14ac:dyDescent="0.2">
      <c r="A120" s="175" t="s">
        <v>161</v>
      </c>
      <c r="B120" s="175"/>
      <c r="C120" s="175"/>
      <c r="D120" s="175"/>
      <c r="E120" s="175"/>
      <c r="F120" s="175"/>
      <c r="G120" s="15">
        <v>112</v>
      </c>
      <c r="H120" s="27">
        <v>0</v>
      </c>
      <c r="I120" s="27">
        <v>0</v>
      </c>
    </row>
    <row r="121" spans="1:9" ht="12.75" customHeight="1" x14ac:dyDescent="0.2">
      <c r="A121" s="175" t="s">
        <v>162</v>
      </c>
      <c r="B121" s="175"/>
      <c r="C121" s="175"/>
      <c r="D121" s="175"/>
      <c r="E121" s="175"/>
      <c r="F121" s="175"/>
      <c r="G121" s="15">
        <v>113</v>
      </c>
      <c r="H121" s="27">
        <v>85843390</v>
      </c>
      <c r="I121" s="27">
        <v>163379759</v>
      </c>
    </row>
    <row r="122" spans="1:9" ht="12.75" customHeight="1" x14ac:dyDescent="0.2">
      <c r="A122" s="175" t="s">
        <v>163</v>
      </c>
      <c r="B122" s="175"/>
      <c r="C122" s="175"/>
      <c r="D122" s="175"/>
      <c r="E122" s="175"/>
      <c r="F122" s="175"/>
      <c r="G122" s="15">
        <v>114</v>
      </c>
      <c r="H122" s="27">
        <v>128881211</v>
      </c>
      <c r="I122" s="27">
        <v>169951385</v>
      </c>
    </row>
    <row r="123" spans="1:9" ht="12.75" customHeight="1" x14ac:dyDescent="0.2">
      <c r="A123" s="175" t="s">
        <v>164</v>
      </c>
      <c r="B123" s="175"/>
      <c r="C123" s="175"/>
      <c r="D123" s="175"/>
      <c r="E123" s="175"/>
      <c r="F123" s="175"/>
      <c r="G123" s="15">
        <v>115</v>
      </c>
      <c r="H123" s="27">
        <v>413302173</v>
      </c>
      <c r="I123" s="27">
        <v>448965759</v>
      </c>
    </row>
    <row r="124" spans="1:9" x14ac:dyDescent="0.2">
      <c r="A124" s="175" t="s">
        <v>165</v>
      </c>
      <c r="B124" s="175"/>
      <c r="C124" s="175"/>
      <c r="D124" s="175"/>
      <c r="E124" s="175"/>
      <c r="F124" s="175"/>
      <c r="G124" s="15">
        <v>116</v>
      </c>
      <c r="H124" s="27">
        <v>0</v>
      </c>
      <c r="I124" s="27">
        <v>0</v>
      </c>
    </row>
    <row r="125" spans="1:9" x14ac:dyDescent="0.2">
      <c r="A125" s="175" t="s">
        <v>166</v>
      </c>
      <c r="B125" s="175"/>
      <c r="C125" s="175"/>
      <c r="D125" s="175"/>
      <c r="E125" s="175"/>
      <c r="F125" s="175"/>
      <c r="G125" s="15">
        <v>117</v>
      </c>
      <c r="H125" s="27">
        <v>34289074</v>
      </c>
      <c r="I125" s="27">
        <v>33729092</v>
      </c>
    </row>
    <row r="126" spans="1:9" x14ac:dyDescent="0.2">
      <c r="A126" s="175" t="s">
        <v>167</v>
      </c>
      <c r="B126" s="175"/>
      <c r="C126" s="175"/>
      <c r="D126" s="175"/>
      <c r="E126" s="175"/>
      <c r="F126" s="175"/>
      <c r="G126" s="15">
        <v>118</v>
      </c>
      <c r="H126" s="27">
        <v>43600983</v>
      </c>
      <c r="I126" s="27">
        <v>44733686</v>
      </c>
    </row>
    <row r="127" spans="1:9" x14ac:dyDescent="0.2">
      <c r="A127" s="175" t="s">
        <v>168</v>
      </c>
      <c r="B127" s="175"/>
      <c r="C127" s="175"/>
      <c r="D127" s="175"/>
      <c r="E127" s="175"/>
      <c r="F127" s="175"/>
      <c r="G127" s="15">
        <v>119</v>
      </c>
      <c r="H127" s="27">
        <v>691040</v>
      </c>
      <c r="I127" s="27">
        <v>920115</v>
      </c>
    </row>
    <row r="128" spans="1:9" x14ac:dyDescent="0.2">
      <c r="A128" s="175" t="s">
        <v>169</v>
      </c>
      <c r="B128" s="175"/>
      <c r="C128" s="175"/>
      <c r="D128" s="175"/>
      <c r="E128" s="175"/>
      <c r="F128" s="175"/>
      <c r="G128" s="15">
        <v>120</v>
      </c>
      <c r="H128" s="27">
        <v>0</v>
      </c>
      <c r="I128" s="27">
        <v>0</v>
      </c>
    </row>
    <row r="129" spans="1:9" x14ac:dyDescent="0.2">
      <c r="A129" s="175" t="s">
        <v>170</v>
      </c>
      <c r="B129" s="175"/>
      <c r="C129" s="175"/>
      <c r="D129" s="175"/>
      <c r="E129" s="175"/>
      <c r="F129" s="175"/>
      <c r="G129" s="15">
        <v>121</v>
      </c>
      <c r="H129" s="27">
        <v>3896212</v>
      </c>
      <c r="I129" s="27">
        <v>6740933</v>
      </c>
    </row>
    <row r="130" spans="1:9" ht="22.15" customHeight="1" x14ac:dyDescent="0.2">
      <c r="A130" s="176" t="s">
        <v>171</v>
      </c>
      <c r="B130" s="176"/>
      <c r="C130" s="176"/>
      <c r="D130" s="176"/>
      <c r="E130" s="176"/>
      <c r="F130" s="176"/>
      <c r="G130" s="15">
        <v>122</v>
      </c>
      <c r="H130" s="27">
        <v>162829264</v>
      </c>
      <c r="I130" s="27">
        <v>142306644</v>
      </c>
    </row>
    <row r="131" spans="1:9" x14ac:dyDescent="0.2">
      <c r="A131" s="177" t="s">
        <v>172</v>
      </c>
      <c r="B131" s="177"/>
      <c r="C131" s="177"/>
      <c r="D131" s="177"/>
      <c r="E131" s="177"/>
      <c r="F131" s="177"/>
      <c r="G131" s="16">
        <v>123</v>
      </c>
      <c r="H131" s="28">
        <f>H75+H96+H103+H115+H130</f>
        <v>3727175244</v>
      </c>
      <c r="I131" s="28">
        <f>I75+I96+I103+I115+I130</f>
        <v>3944409869</v>
      </c>
    </row>
    <row r="132" spans="1:9" x14ac:dyDescent="0.2">
      <c r="A132" s="176" t="s">
        <v>173</v>
      </c>
      <c r="B132" s="176"/>
      <c r="C132" s="176"/>
      <c r="D132" s="176"/>
      <c r="E132" s="176"/>
      <c r="F132" s="176"/>
      <c r="G132" s="15">
        <v>124</v>
      </c>
      <c r="H132" s="108">
        <v>1840137634</v>
      </c>
      <c r="I132" s="27">
        <v>2247173547</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O101" sqref="O101"/>
    </sheetView>
  </sheetViews>
  <sheetFormatPr defaultRowHeight="12.75" x14ac:dyDescent="0.2"/>
  <cols>
    <col min="1" max="7" width="9.140625" style="17"/>
    <col min="8" max="11" width="14.7109375" style="30"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10" t="s">
        <v>174</v>
      </c>
      <c r="B1" s="183"/>
      <c r="C1" s="183"/>
      <c r="D1" s="183"/>
      <c r="E1" s="183"/>
      <c r="F1" s="183"/>
      <c r="G1" s="183"/>
      <c r="H1" s="183"/>
      <c r="I1" s="183"/>
    </row>
    <row r="2" spans="1:11" x14ac:dyDescent="0.2">
      <c r="A2" s="209" t="s">
        <v>455</v>
      </c>
      <c r="B2" s="185"/>
      <c r="C2" s="185"/>
      <c r="D2" s="185"/>
      <c r="E2" s="185"/>
      <c r="F2" s="185"/>
      <c r="G2" s="185"/>
      <c r="H2" s="185"/>
      <c r="I2" s="185"/>
      <c r="J2" s="107"/>
      <c r="K2" s="107"/>
    </row>
    <row r="3" spans="1:11" x14ac:dyDescent="0.2">
      <c r="A3" s="214" t="s">
        <v>175</v>
      </c>
      <c r="B3" s="215"/>
      <c r="C3" s="215"/>
      <c r="D3" s="215"/>
      <c r="E3" s="215"/>
      <c r="F3" s="215"/>
      <c r="G3" s="215"/>
      <c r="H3" s="215"/>
      <c r="I3" s="215"/>
      <c r="J3" s="216"/>
      <c r="K3" s="216"/>
    </row>
    <row r="4" spans="1:11" x14ac:dyDescent="0.2">
      <c r="A4" s="217" t="s">
        <v>434</v>
      </c>
      <c r="B4" s="218"/>
      <c r="C4" s="218"/>
      <c r="D4" s="218"/>
      <c r="E4" s="218"/>
      <c r="F4" s="218"/>
      <c r="G4" s="218"/>
      <c r="H4" s="218"/>
      <c r="I4" s="218"/>
      <c r="J4" s="219"/>
      <c r="K4" s="219"/>
    </row>
    <row r="5" spans="1:11" ht="22.15" customHeight="1" x14ac:dyDescent="0.2">
      <c r="A5" s="211" t="s">
        <v>176</v>
      </c>
      <c r="B5" s="194"/>
      <c r="C5" s="194"/>
      <c r="D5" s="194"/>
      <c r="E5" s="194"/>
      <c r="F5" s="194"/>
      <c r="G5" s="211" t="s">
        <v>177</v>
      </c>
      <c r="H5" s="212" t="s">
        <v>178</v>
      </c>
      <c r="I5" s="213"/>
      <c r="J5" s="212" t="s">
        <v>179</v>
      </c>
      <c r="K5" s="213"/>
    </row>
    <row r="6" spans="1:11" x14ac:dyDescent="0.2">
      <c r="A6" s="194"/>
      <c r="B6" s="194"/>
      <c r="C6" s="194"/>
      <c r="D6" s="194"/>
      <c r="E6" s="194"/>
      <c r="F6" s="194"/>
      <c r="G6" s="194"/>
      <c r="H6" s="19" t="s">
        <v>180</v>
      </c>
      <c r="I6" s="19" t="s">
        <v>181</v>
      </c>
      <c r="J6" s="19" t="s">
        <v>182</v>
      </c>
      <c r="K6" s="19" t="s">
        <v>183</v>
      </c>
    </row>
    <row r="7" spans="1:11" x14ac:dyDescent="0.2">
      <c r="A7" s="220">
        <v>1</v>
      </c>
      <c r="B7" s="192"/>
      <c r="C7" s="192"/>
      <c r="D7" s="192"/>
      <c r="E7" s="192"/>
      <c r="F7" s="192"/>
      <c r="G7" s="18">
        <v>2</v>
      </c>
      <c r="H7" s="19">
        <v>3</v>
      </c>
      <c r="I7" s="19">
        <v>4</v>
      </c>
      <c r="J7" s="19">
        <v>5</v>
      </c>
      <c r="K7" s="19">
        <v>6</v>
      </c>
    </row>
    <row r="8" spans="1:11" x14ac:dyDescent="0.2">
      <c r="A8" s="203" t="s">
        <v>184</v>
      </c>
      <c r="B8" s="203"/>
      <c r="C8" s="203"/>
      <c r="D8" s="203"/>
      <c r="E8" s="203"/>
      <c r="F8" s="203"/>
      <c r="G8" s="20">
        <v>125</v>
      </c>
      <c r="H8" s="31">
        <f>SUM(H9:H13)</f>
        <v>2660266944</v>
      </c>
      <c r="I8" s="31">
        <f>SUM(I9:I13)</f>
        <v>832055418</v>
      </c>
      <c r="J8" s="31">
        <f>SUM(J9:J13)</f>
        <v>2938451157</v>
      </c>
      <c r="K8" s="31">
        <f>SUM(K9:K13)</f>
        <v>1052035188</v>
      </c>
    </row>
    <row r="9" spans="1:11" x14ac:dyDescent="0.2">
      <c r="A9" s="175" t="s">
        <v>185</v>
      </c>
      <c r="B9" s="175"/>
      <c r="C9" s="175"/>
      <c r="D9" s="175"/>
      <c r="E9" s="175"/>
      <c r="F9" s="175"/>
      <c r="G9" s="15">
        <v>126</v>
      </c>
      <c r="H9" s="27">
        <v>0</v>
      </c>
      <c r="I9" s="27">
        <v>0</v>
      </c>
      <c r="J9" s="27">
        <v>0</v>
      </c>
      <c r="K9" s="27">
        <v>0</v>
      </c>
    </row>
    <row r="10" spans="1:11" x14ac:dyDescent="0.2">
      <c r="A10" s="175" t="s">
        <v>186</v>
      </c>
      <c r="B10" s="175"/>
      <c r="C10" s="175"/>
      <c r="D10" s="175"/>
      <c r="E10" s="175"/>
      <c r="F10" s="175"/>
      <c r="G10" s="15">
        <v>127</v>
      </c>
      <c r="H10" s="27">
        <v>2492559359</v>
      </c>
      <c r="I10" s="27">
        <v>789019358</v>
      </c>
      <c r="J10" s="27">
        <v>2811844978</v>
      </c>
      <c r="K10" s="27">
        <v>991780469</v>
      </c>
    </row>
    <row r="11" spans="1:11" x14ac:dyDescent="0.2">
      <c r="A11" s="175" t="s">
        <v>187</v>
      </c>
      <c r="B11" s="175"/>
      <c r="C11" s="175"/>
      <c r="D11" s="175"/>
      <c r="E11" s="175"/>
      <c r="F11" s="175"/>
      <c r="G11" s="15">
        <v>128</v>
      </c>
      <c r="H11" s="27">
        <v>0</v>
      </c>
      <c r="I11" s="27">
        <v>0</v>
      </c>
      <c r="J11" s="27">
        <v>0</v>
      </c>
      <c r="K11" s="27"/>
    </row>
    <row r="12" spans="1:11" x14ac:dyDescent="0.2">
      <c r="A12" s="175" t="s">
        <v>188</v>
      </c>
      <c r="B12" s="175"/>
      <c r="C12" s="175"/>
      <c r="D12" s="175"/>
      <c r="E12" s="175"/>
      <c r="F12" s="175"/>
      <c r="G12" s="15">
        <v>129</v>
      </c>
      <c r="H12" s="27">
        <v>0</v>
      </c>
      <c r="I12" s="27">
        <v>0</v>
      </c>
      <c r="J12" s="27">
        <v>0</v>
      </c>
      <c r="K12" s="27"/>
    </row>
    <row r="13" spans="1:11" x14ac:dyDescent="0.2">
      <c r="A13" s="175" t="s">
        <v>189</v>
      </c>
      <c r="B13" s="175"/>
      <c r="C13" s="175"/>
      <c r="D13" s="175"/>
      <c r="E13" s="175"/>
      <c r="F13" s="175"/>
      <c r="G13" s="15">
        <v>130</v>
      </c>
      <c r="H13" s="27">
        <v>167707585</v>
      </c>
      <c r="I13" s="27">
        <v>43036060</v>
      </c>
      <c r="J13" s="27">
        <v>126606179</v>
      </c>
      <c r="K13" s="27">
        <v>60254719</v>
      </c>
    </row>
    <row r="14" spans="1:11" ht="22.15" customHeight="1" x14ac:dyDescent="0.2">
      <c r="A14" s="203" t="s">
        <v>190</v>
      </c>
      <c r="B14" s="203"/>
      <c r="C14" s="203"/>
      <c r="D14" s="203"/>
      <c r="E14" s="203"/>
      <c r="F14" s="203"/>
      <c r="G14" s="20">
        <v>131</v>
      </c>
      <c r="H14" s="31">
        <f>H15+H16+H20+H24+H25+H26+H29+H36</f>
        <v>2568577185</v>
      </c>
      <c r="I14" s="31">
        <f>I15+I16+I20+I24+I25+I26+I29+I36</f>
        <v>805934366</v>
      </c>
      <c r="J14" s="31">
        <f>J15+J16+J20+J24+J25+J26+J29+J36</f>
        <v>2899029369</v>
      </c>
      <c r="K14" s="31">
        <f>K15+K16+K20+K24+K25+K26+K29+K36</f>
        <v>1028077915</v>
      </c>
    </row>
    <row r="15" spans="1:11" x14ac:dyDescent="0.2">
      <c r="A15" s="175" t="s">
        <v>191</v>
      </c>
      <c r="B15" s="175"/>
      <c r="C15" s="175"/>
      <c r="D15" s="175"/>
      <c r="E15" s="175"/>
      <c r="F15" s="175"/>
      <c r="G15" s="15">
        <v>132</v>
      </c>
      <c r="H15" s="27">
        <v>-31507710</v>
      </c>
      <c r="I15" s="27">
        <v>15252355</v>
      </c>
      <c r="J15" s="27">
        <v>855108</v>
      </c>
      <c r="K15" s="27">
        <v>51274753</v>
      </c>
    </row>
    <row r="16" spans="1:11" x14ac:dyDescent="0.2">
      <c r="A16" s="204" t="s">
        <v>192</v>
      </c>
      <c r="B16" s="204"/>
      <c r="C16" s="204"/>
      <c r="D16" s="204"/>
      <c r="E16" s="204"/>
      <c r="F16" s="204"/>
      <c r="G16" s="20">
        <v>133</v>
      </c>
      <c r="H16" s="31">
        <f>SUM(H17:H19)</f>
        <v>1676393498</v>
      </c>
      <c r="I16" s="31">
        <f>SUM(I17:I19)</f>
        <v>506274676</v>
      </c>
      <c r="J16" s="31">
        <f>SUM(J17:J19)</f>
        <v>1950395077</v>
      </c>
      <c r="K16" s="31">
        <f>SUM(K17:K19)</f>
        <v>663765993</v>
      </c>
    </row>
    <row r="17" spans="1:11" x14ac:dyDescent="0.2">
      <c r="A17" s="205" t="s">
        <v>193</v>
      </c>
      <c r="B17" s="205"/>
      <c r="C17" s="205"/>
      <c r="D17" s="205"/>
      <c r="E17" s="205"/>
      <c r="F17" s="205"/>
      <c r="G17" s="15">
        <v>134</v>
      </c>
      <c r="H17" s="27">
        <v>1336601884</v>
      </c>
      <c r="I17" s="27">
        <v>413558155</v>
      </c>
      <c r="J17" s="27">
        <v>1555999877</v>
      </c>
      <c r="K17" s="27">
        <v>545135319</v>
      </c>
    </row>
    <row r="18" spans="1:11" x14ac:dyDescent="0.2">
      <c r="A18" s="205" t="s">
        <v>194</v>
      </c>
      <c r="B18" s="205"/>
      <c r="C18" s="205"/>
      <c r="D18" s="205"/>
      <c r="E18" s="205"/>
      <c r="F18" s="205"/>
      <c r="G18" s="15">
        <v>135</v>
      </c>
      <c r="H18" s="27">
        <v>40392129</v>
      </c>
      <c r="I18" s="27">
        <v>14306576</v>
      </c>
      <c r="J18" s="27">
        <v>65634246</v>
      </c>
      <c r="K18" s="27">
        <v>13614120</v>
      </c>
    </row>
    <row r="19" spans="1:11" x14ac:dyDescent="0.2">
      <c r="A19" s="205" t="s">
        <v>195</v>
      </c>
      <c r="B19" s="205"/>
      <c r="C19" s="205"/>
      <c r="D19" s="205"/>
      <c r="E19" s="205"/>
      <c r="F19" s="205"/>
      <c r="G19" s="15">
        <v>136</v>
      </c>
      <c r="H19" s="27">
        <v>299399485</v>
      </c>
      <c r="I19" s="27">
        <v>78409945</v>
      </c>
      <c r="J19" s="27">
        <v>328760954</v>
      </c>
      <c r="K19" s="27">
        <v>105016554</v>
      </c>
    </row>
    <row r="20" spans="1:11" x14ac:dyDescent="0.2">
      <c r="A20" s="204" t="s">
        <v>196</v>
      </c>
      <c r="B20" s="204"/>
      <c r="C20" s="204"/>
      <c r="D20" s="204"/>
      <c r="E20" s="204"/>
      <c r="F20" s="204"/>
      <c r="G20" s="20">
        <v>137</v>
      </c>
      <c r="H20" s="31">
        <f>SUM(H21:H23)</f>
        <v>538502345</v>
      </c>
      <c r="I20" s="31">
        <f>SUM(I21:I23)</f>
        <v>125762787</v>
      </c>
      <c r="J20" s="31">
        <f>SUM(J21:J23)</f>
        <v>537507929</v>
      </c>
      <c r="K20" s="31">
        <f>SUM(K21:K23)</f>
        <v>131863752</v>
      </c>
    </row>
    <row r="21" spans="1:11" x14ac:dyDescent="0.2">
      <c r="A21" s="205" t="s">
        <v>197</v>
      </c>
      <c r="B21" s="205"/>
      <c r="C21" s="205"/>
      <c r="D21" s="205"/>
      <c r="E21" s="205"/>
      <c r="F21" s="205"/>
      <c r="G21" s="15">
        <v>138</v>
      </c>
      <c r="H21" s="27">
        <v>314625930</v>
      </c>
      <c r="I21" s="27">
        <v>73313130</v>
      </c>
      <c r="J21" s="27">
        <v>316547078</v>
      </c>
      <c r="K21" s="27">
        <v>77535976</v>
      </c>
    </row>
    <row r="22" spans="1:11" x14ac:dyDescent="0.2">
      <c r="A22" s="205" t="s">
        <v>198</v>
      </c>
      <c r="B22" s="205"/>
      <c r="C22" s="205"/>
      <c r="D22" s="205"/>
      <c r="E22" s="205"/>
      <c r="F22" s="205"/>
      <c r="G22" s="15">
        <v>139</v>
      </c>
      <c r="H22" s="27">
        <v>146791544</v>
      </c>
      <c r="I22" s="27">
        <v>32194150</v>
      </c>
      <c r="J22" s="27">
        <v>147187099</v>
      </c>
      <c r="K22" s="27">
        <v>34041982</v>
      </c>
    </row>
    <row r="23" spans="1:11" x14ac:dyDescent="0.2">
      <c r="A23" s="205" t="s">
        <v>199</v>
      </c>
      <c r="B23" s="205"/>
      <c r="C23" s="205"/>
      <c r="D23" s="205"/>
      <c r="E23" s="205"/>
      <c r="F23" s="205"/>
      <c r="G23" s="15">
        <v>140</v>
      </c>
      <c r="H23" s="27">
        <v>77084871</v>
      </c>
      <c r="I23" s="27">
        <v>20255507</v>
      </c>
      <c r="J23" s="27">
        <v>73773752</v>
      </c>
      <c r="K23" s="27">
        <v>20285794</v>
      </c>
    </row>
    <row r="24" spans="1:11" x14ac:dyDescent="0.2">
      <c r="A24" s="175" t="s">
        <v>200</v>
      </c>
      <c r="B24" s="175"/>
      <c r="C24" s="175"/>
      <c r="D24" s="175"/>
      <c r="E24" s="175"/>
      <c r="F24" s="175"/>
      <c r="G24" s="15">
        <v>141</v>
      </c>
      <c r="H24" s="27">
        <v>88678513</v>
      </c>
      <c r="I24" s="27">
        <v>20897716</v>
      </c>
      <c r="J24" s="27">
        <v>91465835</v>
      </c>
      <c r="K24" s="27">
        <v>23532950</v>
      </c>
    </row>
    <row r="25" spans="1:11" x14ac:dyDescent="0.2">
      <c r="A25" s="175" t="s">
        <v>201</v>
      </c>
      <c r="B25" s="175"/>
      <c r="C25" s="175"/>
      <c r="D25" s="175"/>
      <c r="E25" s="175"/>
      <c r="F25" s="175"/>
      <c r="G25" s="15">
        <v>142</v>
      </c>
      <c r="H25" s="27">
        <v>208962840</v>
      </c>
      <c r="I25" s="27">
        <v>65410128</v>
      </c>
      <c r="J25" s="27">
        <v>210491152</v>
      </c>
      <c r="K25" s="27">
        <v>64768045</v>
      </c>
    </row>
    <row r="26" spans="1:11" x14ac:dyDescent="0.2">
      <c r="A26" s="204" t="s">
        <v>202</v>
      </c>
      <c r="B26" s="204"/>
      <c r="C26" s="204"/>
      <c r="D26" s="204"/>
      <c r="E26" s="204"/>
      <c r="F26" s="204"/>
      <c r="G26" s="20">
        <v>143</v>
      </c>
      <c r="H26" s="31">
        <f>H27+H28</f>
        <v>18234132</v>
      </c>
      <c r="I26" s="31">
        <f>I27+I28</f>
        <v>16414196</v>
      </c>
      <c r="J26" s="31">
        <f>J27+J28</f>
        <v>41359131</v>
      </c>
      <c r="K26" s="31">
        <f>K27+K28</f>
        <v>39237085</v>
      </c>
    </row>
    <row r="27" spans="1:11" x14ac:dyDescent="0.2">
      <c r="A27" s="205" t="s">
        <v>203</v>
      </c>
      <c r="B27" s="205"/>
      <c r="C27" s="205"/>
      <c r="D27" s="205"/>
      <c r="E27" s="205"/>
      <c r="F27" s="205"/>
      <c r="G27" s="15">
        <v>144</v>
      </c>
      <c r="H27" s="27">
        <v>8133306</v>
      </c>
      <c r="I27" s="27">
        <v>8111488</v>
      </c>
      <c r="J27" s="27">
        <v>26853142</v>
      </c>
      <c r="K27" s="27">
        <v>26836094</v>
      </c>
    </row>
    <row r="28" spans="1:11" x14ac:dyDescent="0.2">
      <c r="A28" s="205" t="s">
        <v>204</v>
      </c>
      <c r="B28" s="205"/>
      <c r="C28" s="205"/>
      <c r="D28" s="205"/>
      <c r="E28" s="205"/>
      <c r="F28" s="205"/>
      <c r="G28" s="15">
        <v>145</v>
      </c>
      <c r="H28" s="27">
        <v>10100826</v>
      </c>
      <c r="I28" s="27">
        <v>8302708</v>
      </c>
      <c r="J28" s="27">
        <v>14505989</v>
      </c>
      <c r="K28" s="27">
        <v>12400991</v>
      </c>
    </row>
    <row r="29" spans="1:11" x14ac:dyDescent="0.2">
      <c r="A29" s="204" t="s">
        <v>205</v>
      </c>
      <c r="B29" s="204"/>
      <c r="C29" s="204"/>
      <c r="D29" s="204"/>
      <c r="E29" s="204"/>
      <c r="F29" s="204"/>
      <c r="G29" s="20">
        <v>146</v>
      </c>
      <c r="H29" s="31">
        <f>SUM(H30:H35)</f>
        <v>60686049</v>
      </c>
      <c r="I29" s="31">
        <f>SUM(I30:I35)</f>
        <v>52506119</v>
      </c>
      <c r="J29" s="31">
        <f>SUM(J30:J35)</f>
        <v>55228142</v>
      </c>
      <c r="K29" s="31">
        <f>SUM(K30:K35)</f>
        <v>46184203</v>
      </c>
    </row>
    <row r="30" spans="1:11" x14ac:dyDescent="0.2">
      <c r="A30" s="205" t="s">
        <v>206</v>
      </c>
      <c r="B30" s="205"/>
      <c r="C30" s="205"/>
      <c r="D30" s="205"/>
      <c r="E30" s="205"/>
      <c r="F30" s="205"/>
      <c r="G30" s="15">
        <v>147</v>
      </c>
      <c r="H30" s="27">
        <v>10311940</v>
      </c>
      <c r="I30" s="27">
        <v>10311940</v>
      </c>
      <c r="J30" s="27">
        <v>4125136</v>
      </c>
      <c r="K30" s="27">
        <v>4125136</v>
      </c>
    </row>
    <row r="31" spans="1:11" x14ac:dyDescent="0.2">
      <c r="A31" s="205" t="s">
        <v>207</v>
      </c>
      <c r="B31" s="205"/>
      <c r="C31" s="205"/>
      <c r="D31" s="205"/>
      <c r="E31" s="205"/>
      <c r="F31" s="205"/>
      <c r="G31" s="15">
        <v>148</v>
      </c>
      <c r="H31" s="27">
        <v>0</v>
      </c>
      <c r="I31" s="27">
        <v>0</v>
      </c>
      <c r="J31" s="27">
        <v>0</v>
      </c>
      <c r="K31" s="27">
        <v>0</v>
      </c>
    </row>
    <row r="32" spans="1:11" x14ac:dyDescent="0.2">
      <c r="A32" s="205" t="s">
        <v>208</v>
      </c>
      <c r="B32" s="205"/>
      <c r="C32" s="205"/>
      <c r="D32" s="205"/>
      <c r="E32" s="205"/>
      <c r="F32" s="205"/>
      <c r="G32" s="15">
        <v>149</v>
      </c>
      <c r="H32" s="27">
        <v>550000</v>
      </c>
      <c r="I32" s="27">
        <v>550000</v>
      </c>
      <c r="J32" s="27">
        <v>613367</v>
      </c>
      <c r="K32" s="27">
        <v>613367</v>
      </c>
    </row>
    <row r="33" spans="1:11" x14ac:dyDescent="0.2">
      <c r="A33" s="205" t="s">
        <v>209</v>
      </c>
      <c r="B33" s="205"/>
      <c r="C33" s="205"/>
      <c r="D33" s="205"/>
      <c r="E33" s="205"/>
      <c r="F33" s="205"/>
      <c r="G33" s="15">
        <v>150</v>
      </c>
      <c r="H33" s="27">
        <v>0</v>
      </c>
      <c r="I33" s="27">
        <v>0</v>
      </c>
      <c r="J33" s="27">
        <v>0</v>
      </c>
      <c r="K33" s="27">
        <v>0</v>
      </c>
    </row>
    <row r="34" spans="1:11" x14ac:dyDescent="0.2">
      <c r="A34" s="205" t="s">
        <v>210</v>
      </c>
      <c r="B34" s="205"/>
      <c r="C34" s="205"/>
      <c r="D34" s="205"/>
      <c r="E34" s="205"/>
      <c r="F34" s="205"/>
      <c r="G34" s="15">
        <v>151</v>
      </c>
      <c r="H34" s="27">
        <v>48605244</v>
      </c>
      <c r="I34" s="27">
        <v>40425314</v>
      </c>
      <c r="J34" s="27">
        <v>43327146</v>
      </c>
      <c r="K34" s="27">
        <v>36066540</v>
      </c>
    </row>
    <row r="35" spans="1:11" x14ac:dyDescent="0.2">
      <c r="A35" s="205" t="s">
        <v>211</v>
      </c>
      <c r="B35" s="205"/>
      <c r="C35" s="205"/>
      <c r="D35" s="205"/>
      <c r="E35" s="205"/>
      <c r="F35" s="205"/>
      <c r="G35" s="15">
        <v>152</v>
      </c>
      <c r="H35" s="27">
        <v>1218865</v>
      </c>
      <c r="I35" s="27">
        <v>1218865</v>
      </c>
      <c r="J35" s="27">
        <v>7162493</v>
      </c>
      <c r="K35" s="27">
        <v>5379160</v>
      </c>
    </row>
    <row r="36" spans="1:11" x14ac:dyDescent="0.2">
      <c r="A36" s="175" t="s">
        <v>212</v>
      </c>
      <c r="B36" s="175"/>
      <c r="C36" s="175"/>
      <c r="D36" s="175"/>
      <c r="E36" s="175"/>
      <c r="F36" s="175"/>
      <c r="G36" s="15">
        <v>153</v>
      </c>
      <c r="H36" s="27">
        <v>8627518</v>
      </c>
      <c r="I36" s="27">
        <v>3416389</v>
      </c>
      <c r="J36" s="27">
        <v>11726995</v>
      </c>
      <c r="K36" s="27">
        <v>7451134</v>
      </c>
    </row>
    <row r="37" spans="1:11" x14ac:dyDescent="0.2">
      <c r="A37" s="203" t="s">
        <v>213</v>
      </c>
      <c r="B37" s="203"/>
      <c r="C37" s="203"/>
      <c r="D37" s="203"/>
      <c r="E37" s="203"/>
      <c r="F37" s="203"/>
      <c r="G37" s="20">
        <v>154</v>
      </c>
      <c r="H37" s="31">
        <f>SUM(H38:H47)</f>
        <v>35276097</v>
      </c>
      <c r="I37" s="31">
        <f>SUM(I38:I47)</f>
        <v>9054825</v>
      </c>
      <c r="J37" s="31">
        <f>SUM(J38:J47)</f>
        <v>38986957</v>
      </c>
      <c r="K37" s="31">
        <f>SUM(K38:K47)</f>
        <v>17494638</v>
      </c>
    </row>
    <row r="38" spans="1:11" ht="23.45" customHeight="1" x14ac:dyDescent="0.2">
      <c r="A38" s="175" t="s">
        <v>214</v>
      </c>
      <c r="B38" s="175"/>
      <c r="C38" s="175"/>
      <c r="D38" s="175"/>
      <c r="E38" s="175"/>
      <c r="F38" s="175"/>
      <c r="G38" s="15">
        <v>155</v>
      </c>
      <c r="H38" s="27">
        <v>0</v>
      </c>
      <c r="I38" s="27">
        <v>0</v>
      </c>
      <c r="J38" s="27">
        <v>0</v>
      </c>
      <c r="K38" s="27">
        <v>0</v>
      </c>
    </row>
    <row r="39" spans="1:11" ht="25.15" customHeight="1" x14ac:dyDescent="0.2">
      <c r="A39" s="175" t="s">
        <v>215</v>
      </c>
      <c r="B39" s="175"/>
      <c r="C39" s="175"/>
      <c r="D39" s="175"/>
      <c r="E39" s="175"/>
      <c r="F39" s="175"/>
      <c r="G39" s="15">
        <v>156</v>
      </c>
      <c r="H39" s="27">
        <v>0</v>
      </c>
      <c r="I39" s="27">
        <v>0</v>
      </c>
      <c r="J39" s="27">
        <v>0</v>
      </c>
      <c r="K39" s="27">
        <v>0</v>
      </c>
    </row>
    <row r="40" spans="1:11" ht="25.15" customHeight="1" x14ac:dyDescent="0.2">
      <c r="A40" s="175" t="s">
        <v>216</v>
      </c>
      <c r="B40" s="175"/>
      <c r="C40" s="175"/>
      <c r="D40" s="175"/>
      <c r="E40" s="175"/>
      <c r="F40" s="175"/>
      <c r="G40" s="15">
        <v>157</v>
      </c>
      <c r="H40" s="27">
        <v>0</v>
      </c>
      <c r="I40" s="27">
        <v>0</v>
      </c>
      <c r="J40" s="27">
        <v>0</v>
      </c>
      <c r="K40" s="27">
        <v>0</v>
      </c>
    </row>
    <row r="41" spans="1:11" ht="25.15" customHeight="1" x14ac:dyDescent="0.2">
      <c r="A41" s="175" t="s">
        <v>217</v>
      </c>
      <c r="B41" s="175"/>
      <c r="C41" s="175"/>
      <c r="D41" s="175"/>
      <c r="E41" s="175"/>
      <c r="F41" s="175"/>
      <c r="G41" s="15">
        <v>158</v>
      </c>
      <c r="H41" s="27">
        <v>0</v>
      </c>
      <c r="I41" s="27">
        <v>0</v>
      </c>
      <c r="J41" s="27">
        <v>0</v>
      </c>
      <c r="K41" s="27">
        <v>0</v>
      </c>
    </row>
    <row r="42" spans="1:11" ht="25.15" customHeight="1" x14ac:dyDescent="0.2">
      <c r="A42" s="175" t="s">
        <v>218</v>
      </c>
      <c r="B42" s="175"/>
      <c r="C42" s="175"/>
      <c r="D42" s="175"/>
      <c r="E42" s="175"/>
      <c r="F42" s="175"/>
      <c r="G42" s="15">
        <v>159</v>
      </c>
      <c r="H42" s="27">
        <v>0</v>
      </c>
      <c r="I42" s="27">
        <v>0</v>
      </c>
      <c r="J42" s="27">
        <v>0</v>
      </c>
      <c r="K42" s="27">
        <v>0</v>
      </c>
    </row>
    <row r="43" spans="1:11" x14ac:dyDescent="0.2">
      <c r="A43" s="175" t="s">
        <v>219</v>
      </c>
      <c r="B43" s="175"/>
      <c r="C43" s="175"/>
      <c r="D43" s="175"/>
      <c r="E43" s="175"/>
      <c r="F43" s="175"/>
      <c r="G43" s="15">
        <v>160</v>
      </c>
      <c r="H43" s="27">
        <v>1353305</v>
      </c>
      <c r="I43" s="27">
        <v>1353305</v>
      </c>
      <c r="J43" s="27">
        <v>0</v>
      </c>
      <c r="K43" s="27">
        <v>0</v>
      </c>
    </row>
    <row r="44" spans="1:11" x14ac:dyDescent="0.2">
      <c r="A44" s="175" t="s">
        <v>220</v>
      </c>
      <c r="B44" s="175"/>
      <c r="C44" s="175"/>
      <c r="D44" s="175"/>
      <c r="E44" s="175"/>
      <c r="F44" s="175"/>
      <c r="G44" s="15">
        <v>161</v>
      </c>
      <c r="H44" s="27">
        <v>4665702</v>
      </c>
      <c r="I44" s="27">
        <v>2086346</v>
      </c>
      <c r="J44" s="27">
        <v>11868584</v>
      </c>
      <c r="K44" s="27">
        <v>3948764</v>
      </c>
    </row>
    <row r="45" spans="1:11" x14ac:dyDescent="0.2">
      <c r="A45" s="175" t="s">
        <v>221</v>
      </c>
      <c r="B45" s="175"/>
      <c r="C45" s="175"/>
      <c r="D45" s="175"/>
      <c r="E45" s="175"/>
      <c r="F45" s="175"/>
      <c r="G45" s="15">
        <v>162</v>
      </c>
      <c r="H45" s="27">
        <v>28701243</v>
      </c>
      <c r="I45" s="27">
        <v>5426479</v>
      </c>
      <c r="J45" s="27">
        <v>22841393</v>
      </c>
      <c r="K45" s="27">
        <v>9773769</v>
      </c>
    </row>
    <row r="46" spans="1:11" x14ac:dyDescent="0.2">
      <c r="A46" s="175" t="s">
        <v>222</v>
      </c>
      <c r="B46" s="175"/>
      <c r="C46" s="175"/>
      <c r="D46" s="175"/>
      <c r="E46" s="175"/>
      <c r="F46" s="175"/>
      <c r="G46" s="15">
        <v>163</v>
      </c>
      <c r="H46" s="27">
        <v>183871</v>
      </c>
      <c r="I46" s="27">
        <v>0</v>
      </c>
      <c r="J46" s="27">
        <v>3818484</v>
      </c>
      <c r="K46" s="27">
        <v>3634611</v>
      </c>
    </row>
    <row r="47" spans="1:11" x14ac:dyDescent="0.2">
      <c r="A47" s="175" t="s">
        <v>223</v>
      </c>
      <c r="B47" s="175"/>
      <c r="C47" s="175"/>
      <c r="D47" s="175"/>
      <c r="E47" s="175"/>
      <c r="F47" s="175"/>
      <c r="G47" s="15">
        <v>164</v>
      </c>
      <c r="H47" s="27">
        <v>371976</v>
      </c>
      <c r="I47" s="27">
        <v>188695</v>
      </c>
      <c r="J47" s="27">
        <v>458496</v>
      </c>
      <c r="K47" s="27">
        <v>137494</v>
      </c>
    </row>
    <row r="48" spans="1:11" x14ac:dyDescent="0.2">
      <c r="A48" s="203" t="s">
        <v>224</v>
      </c>
      <c r="B48" s="203"/>
      <c r="C48" s="203"/>
      <c r="D48" s="203"/>
      <c r="E48" s="203"/>
      <c r="F48" s="203"/>
      <c r="G48" s="20">
        <v>165</v>
      </c>
      <c r="H48" s="31">
        <f>SUM(H49:H55)</f>
        <v>40534962</v>
      </c>
      <c r="I48" s="31">
        <f>SUM(I49:I55)</f>
        <v>7237541</v>
      </c>
      <c r="J48" s="31">
        <f>SUM(J49:J55)</f>
        <v>24443294</v>
      </c>
      <c r="K48" s="31">
        <f>SUM(K49:K55)</f>
        <v>8441415</v>
      </c>
    </row>
    <row r="49" spans="1:11" ht="25.15" customHeight="1" x14ac:dyDescent="0.2">
      <c r="A49" s="175" t="s">
        <v>225</v>
      </c>
      <c r="B49" s="175"/>
      <c r="C49" s="175"/>
      <c r="D49" s="175"/>
      <c r="E49" s="175"/>
      <c r="F49" s="175"/>
      <c r="G49" s="15">
        <v>166</v>
      </c>
      <c r="H49" s="27">
        <v>0</v>
      </c>
      <c r="I49" s="27">
        <v>0</v>
      </c>
      <c r="J49" s="27">
        <v>0</v>
      </c>
      <c r="K49" s="27">
        <v>0</v>
      </c>
    </row>
    <row r="50" spans="1:11" ht="24" customHeight="1" x14ac:dyDescent="0.2">
      <c r="A50" s="199" t="s">
        <v>226</v>
      </c>
      <c r="B50" s="199"/>
      <c r="C50" s="199"/>
      <c r="D50" s="199"/>
      <c r="E50" s="199"/>
      <c r="F50" s="199"/>
      <c r="G50" s="15">
        <v>167</v>
      </c>
      <c r="H50" s="27">
        <v>0</v>
      </c>
      <c r="I50" s="27">
        <v>0</v>
      </c>
      <c r="J50" s="27">
        <v>0</v>
      </c>
      <c r="K50" s="27">
        <v>0</v>
      </c>
    </row>
    <row r="51" spans="1:11" x14ac:dyDescent="0.2">
      <c r="A51" s="199" t="s">
        <v>227</v>
      </c>
      <c r="B51" s="199"/>
      <c r="C51" s="199"/>
      <c r="D51" s="199"/>
      <c r="E51" s="199"/>
      <c r="F51" s="199"/>
      <c r="G51" s="15">
        <v>168</v>
      </c>
      <c r="H51" s="27">
        <v>5877793</v>
      </c>
      <c r="I51" s="27">
        <v>1516086</v>
      </c>
      <c r="J51" s="27">
        <v>5854241</v>
      </c>
      <c r="K51" s="27">
        <v>1732412</v>
      </c>
    </row>
    <row r="52" spans="1:11" x14ac:dyDescent="0.2">
      <c r="A52" s="199" t="s">
        <v>228</v>
      </c>
      <c r="B52" s="199"/>
      <c r="C52" s="199"/>
      <c r="D52" s="199"/>
      <c r="E52" s="199"/>
      <c r="F52" s="199"/>
      <c r="G52" s="15">
        <v>169</v>
      </c>
      <c r="H52" s="27">
        <v>33938997</v>
      </c>
      <c r="I52" s="27">
        <v>5060157</v>
      </c>
      <c r="J52" s="27">
        <v>17426043</v>
      </c>
      <c r="K52" s="27">
        <v>5968802</v>
      </c>
    </row>
    <row r="53" spans="1:11" x14ac:dyDescent="0.2">
      <c r="A53" s="199" t="s">
        <v>229</v>
      </c>
      <c r="B53" s="199"/>
      <c r="C53" s="199"/>
      <c r="D53" s="199"/>
      <c r="E53" s="199"/>
      <c r="F53" s="199"/>
      <c r="G53" s="15">
        <v>170</v>
      </c>
      <c r="H53" s="27">
        <v>0</v>
      </c>
      <c r="I53" s="27">
        <v>0</v>
      </c>
      <c r="J53" s="27">
        <v>395643</v>
      </c>
      <c r="K53" s="27">
        <v>42516</v>
      </c>
    </row>
    <row r="54" spans="1:11" x14ac:dyDescent="0.2">
      <c r="A54" s="199" t="s">
        <v>230</v>
      </c>
      <c r="B54" s="199"/>
      <c r="C54" s="199"/>
      <c r="D54" s="199"/>
      <c r="E54" s="199"/>
      <c r="F54" s="199"/>
      <c r="G54" s="15">
        <v>171</v>
      </c>
      <c r="H54" s="27">
        <v>0</v>
      </c>
      <c r="I54" s="27">
        <v>0</v>
      </c>
      <c r="J54" s="27">
        <v>0</v>
      </c>
      <c r="K54" s="27">
        <v>0</v>
      </c>
    </row>
    <row r="55" spans="1:11" x14ac:dyDescent="0.2">
      <c r="A55" s="199" t="s">
        <v>231</v>
      </c>
      <c r="B55" s="199"/>
      <c r="C55" s="199"/>
      <c r="D55" s="199"/>
      <c r="E55" s="199"/>
      <c r="F55" s="199"/>
      <c r="G55" s="15">
        <v>172</v>
      </c>
      <c r="H55" s="27">
        <v>718172</v>
      </c>
      <c r="I55" s="27">
        <v>661298</v>
      </c>
      <c r="J55" s="27">
        <v>767367</v>
      </c>
      <c r="K55" s="27">
        <v>697685</v>
      </c>
    </row>
    <row r="56" spans="1:11" ht="22.15" customHeight="1" x14ac:dyDescent="0.2">
      <c r="A56" s="208" t="s">
        <v>232</v>
      </c>
      <c r="B56" s="208"/>
      <c r="C56" s="208"/>
      <c r="D56" s="208"/>
      <c r="E56" s="208"/>
      <c r="F56" s="208"/>
      <c r="G56" s="15">
        <v>173</v>
      </c>
      <c r="H56" s="27">
        <v>51065249</v>
      </c>
      <c r="I56" s="27">
        <v>26193491</v>
      </c>
      <c r="J56" s="27">
        <v>16718417</v>
      </c>
      <c r="K56" s="27">
        <v>3087744</v>
      </c>
    </row>
    <row r="57" spans="1:11" x14ac:dyDescent="0.2">
      <c r="A57" s="208" t="s">
        <v>233</v>
      </c>
      <c r="B57" s="208"/>
      <c r="C57" s="208"/>
      <c r="D57" s="208"/>
      <c r="E57" s="208"/>
      <c r="F57" s="208"/>
      <c r="G57" s="15">
        <v>174</v>
      </c>
      <c r="H57" s="27">
        <v>0</v>
      </c>
      <c r="I57" s="27">
        <v>0</v>
      </c>
      <c r="J57" s="27">
        <v>1303210</v>
      </c>
      <c r="K57" s="27">
        <v>1303210</v>
      </c>
    </row>
    <row r="58" spans="1:11" ht="24.6" customHeight="1" x14ac:dyDescent="0.2">
      <c r="A58" s="208" t="s">
        <v>234</v>
      </c>
      <c r="B58" s="208"/>
      <c r="C58" s="208"/>
      <c r="D58" s="208"/>
      <c r="E58" s="208"/>
      <c r="F58" s="208"/>
      <c r="G58" s="15">
        <v>175</v>
      </c>
      <c r="H58" s="27">
        <v>0</v>
      </c>
      <c r="I58" s="27">
        <v>0</v>
      </c>
      <c r="J58" s="27">
        <v>0</v>
      </c>
      <c r="K58" s="27">
        <v>0</v>
      </c>
    </row>
    <row r="59" spans="1:11" x14ac:dyDescent="0.2">
      <c r="A59" s="208" t="s">
        <v>235</v>
      </c>
      <c r="B59" s="208"/>
      <c r="C59" s="208"/>
      <c r="D59" s="208"/>
      <c r="E59" s="208"/>
      <c r="F59" s="208"/>
      <c r="G59" s="15">
        <v>176</v>
      </c>
      <c r="H59" s="27">
        <v>4738563</v>
      </c>
      <c r="I59" s="27">
        <v>4738563</v>
      </c>
      <c r="J59" s="27">
        <v>1865246</v>
      </c>
      <c r="K59" s="27">
        <v>445209</v>
      </c>
    </row>
    <row r="60" spans="1:11" x14ac:dyDescent="0.2">
      <c r="A60" s="203" t="s">
        <v>236</v>
      </c>
      <c r="B60" s="203"/>
      <c r="C60" s="203"/>
      <c r="D60" s="203"/>
      <c r="E60" s="203"/>
      <c r="F60" s="203"/>
      <c r="G60" s="20">
        <v>177</v>
      </c>
      <c r="H60" s="31">
        <f>H8+H37+H56+H57</f>
        <v>2746608290</v>
      </c>
      <c r="I60" s="31">
        <f t="shared" ref="I60:K60" si="0">I8+I37+I56+I57</f>
        <v>867303734</v>
      </c>
      <c r="J60" s="31">
        <f t="shared" si="0"/>
        <v>2995459741</v>
      </c>
      <c r="K60" s="31">
        <f t="shared" si="0"/>
        <v>1073920780</v>
      </c>
    </row>
    <row r="61" spans="1:11" x14ac:dyDescent="0.2">
      <c r="A61" s="203" t="s">
        <v>237</v>
      </c>
      <c r="B61" s="203"/>
      <c r="C61" s="203"/>
      <c r="D61" s="203"/>
      <c r="E61" s="203"/>
      <c r="F61" s="203"/>
      <c r="G61" s="20">
        <v>178</v>
      </c>
      <c r="H61" s="31">
        <f>H14+H48+H58+H59</f>
        <v>2613850710</v>
      </c>
      <c r="I61" s="31">
        <f t="shared" ref="I61:K61" si="1">I14+I48+I58+I59</f>
        <v>817910470</v>
      </c>
      <c r="J61" s="31">
        <f t="shared" si="1"/>
        <v>2925337909</v>
      </c>
      <c r="K61" s="31">
        <f t="shared" si="1"/>
        <v>1036964539</v>
      </c>
    </row>
    <row r="62" spans="1:11" x14ac:dyDescent="0.2">
      <c r="A62" s="203" t="s">
        <v>238</v>
      </c>
      <c r="B62" s="203"/>
      <c r="C62" s="203"/>
      <c r="D62" s="203"/>
      <c r="E62" s="203"/>
      <c r="F62" s="203"/>
      <c r="G62" s="20">
        <v>179</v>
      </c>
      <c r="H62" s="31">
        <f>H60-H61</f>
        <v>132757580</v>
      </c>
      <c r="I62" s="31">
        <f t="shared" ref="I62:K62" si="2">I60-I61</f>
        <v>49393264</v>
      </c>
      <c r="J62" s="31">
        <f t="shared" si="2"/>
        <v>70121832</v>
      </c>
      <c r="K62" s="31">
        <f t="shared" si="2"/>
        <v>36956241</v>
      </c>
    </row>
    <row r="63" spans="1:11" x14ac:dyDescent="0.2">
      <c r="A63" s="202" t="s">
        <v>239</v>
      </c>
      <c r="B63" s="202"/>
      <c r="C63" s="202"/>
      <c r="D63" s="202"/>
      <c r="E63" s="202"/>
      <c r="F63" s="202"/>
      <c r="G63" s="20">
        <v>180</v>
      </c>
      <c r="H63" s="31">
        <f>+IF((H60-H61)&gt;0,(H60-H61),0)</f>
        <v>132757580</v>
      </c>
      <c r="I63" s="31">
        <f t="shared" ref="I63:K63" si="3">+IF((I60-I61)&gt;0,(I60-I61),0)</f>
        <v>49393264</v>
      </c>
      <c r="J63" s="31">
        <f t="shared" si="3"/>
        <v>70121832</v>
      </c>
      <c r="K63" s="31">
        <f t="shared" si="3"/>
        <v>36956241</v>
      </c>
    </row>
    <row r="64" spans="1:11" x14ac:dyDescent="0.2">
      <c r="A64" s="202" t="s">
        <v>240</v>
      </c>
      <c r="B64" s="202"/>
      <c r="C64" s="202"/>
      <c r="D64" s="202"/>
      <c r="E64" s="202"/>
      <c r="F64" s="202"/>
      <c r="G64" s="20">
        <v>181</v>
      </c>
      <c r="H64" s="31">
        <f>+IF((H60-H61)&lt;0,(H60-H61),0)</f>
        <v>0</v>
      </c>
      <c r="I64" s="31">
        <f t="shared" ref="I64:K64" si="4">+IF((I60-I61)&lt;0,(I60-I61),0)</f>
        <v>0</v>
      </c>
      <c r="J64" s="31">
        <f t="shared" si="4"/>
        <v>0</v>
      </c>
      <c r="K64" s="31">
        <f t="shared" si="4"/>
        <v>0</v>
      </c>
    </row>
    <row r="65" spans="1:11" x14ac:dyDescent="0.2">
      <c r="A65" s="208" t="s">
        <v>241</v>
      </c>
      <c r="B65" s="208"/>
      <c r="C65" s="208"/>
      <c r="D65" s="208"/>
      <c r="E65" s="208"/>
      <c r="F65" s="208"/>
      <c r="G65" s="15">
        <v>182</v>
      </c>
      <c r="H65" s="27">
        <v>13497280</v>
      </c>
      <c r="I65" s="27">
        <v>-756960</v>
      </c>
      <c r="J65" s="27">
        <v>17415144</v>
      </c>
      <c r="K65" s="27">
        <v>3161733</v>
      </c>
    </row>
    <row r="66" spans="1:11" x14ac:dyDescent="0.2">
      <c r="A66" s="203" t="s">
        <v>242</v>
      </c>
      <c r="B66" s="203"/>
      <c r="C66" s="203"/>
      <c r="D66" s="203"/>
      <c r="E66" s="203"/>
      <c r="F66" s="203"/>
      <c r="G66" s="20">
        <v>183</v>
      </c>
      <c r="H66" s="31">
        <f>H62-H65</f>
        <v>119260300</v>
      </c>
      <c r="I66" s="31">
        <f t="shared" ref="I66:K66" si="5">I62-I65</f>
        <v>50150224</v>
      </c>
      <c r="J66" s="31">
        <f t="shared" si="5"/>
        <v>52706688</v>
      </c>
      <c r="K66" s="31">
        <f t="shared" si="5"/>
        <v>33794508</v>
      </c>
    </row>
    <row r="67" spans="1:11" x14ac:dyDescent="0.2">
      <c r="A67" s="202" t="s">
        <v>243</v>
      </c>
      <c r="B67" s="202"/>
      <c r="C67" s="202"/>
      <c r="D67" s="202"/>
      <c r="E67" s="202"/>
      <c r="F67" s="202"/>
      <c r="G67" s="20">
        <v>184</v>
      </c>
      <c r="H67" s="31">
        <f>+IF((H62-H65)&gt;0,(H62-H65),0)</f>
        <v>119260300</v>
      </c>
      <c r="I67" s="31">
        <f t="shared" ref="I67:K67" si="6">+IF((I62-I65)&gt;0,(I62-I65),0)</f>
        <v>50150224</v>
      </c>
      <c r="J67" s="31">
        <f t="shared" si="6"/>
        <v>52706688</v>
      </c>
      <c r="K67" s="31">
        <f t="shared" si="6"/>
        <v>33794508</v>
      </c>
    </row>
    <row r="68" spans="1:11" x14ac:dyDescent="0.2">
      <c r="A68" s="202" t="s">
        <v>244</v>
      </c>
      <c r="B68" s="202"/>
      <c r="C68" s="202"/>
      <c r="D68" s="202"/>
      <c r="E68" s="202"/>
      <c r="F68" s="202"/>
      <c r="G68" s="20">
        <v>185</v>
      </c>
      <c r="H68" s="31">
        <f>+IF((H62-H65)&lt;0,(H62-H65),0)</f>
        <v>0</v>
      </c>
      <c r="I68" s="31">
        <f t="shared" ref="I68:K68" si="7">+IF((I62-I65)&lt;0,(I62-I65),0)</f>
        <v>0</v>
      </c>
      <c r="J68" s="31">
        <f t="shared" si="7"/>
        <v>0</v>
      </c>
      <c r="K68" s="31">
        <f t="shared" si="7"/>
        <v>0</v>
      </c>
    </row>
    <row r="69" spans="1:11" x14ac:dyDescent="0.2">
      <c r="A69" s="180" t="s">
        <v>245</v>
      </c>
      <c r="B69" s="180"/>
      <c r="C69" s="180"/>
      <c r="D69" s="180"/>
      <c r="E69" s="180"/>
      <c r="F69" s="180"/>
      <c r="G69" s="200"/>
      <c r="H69" s="200"/>
      <c r="I69" s="200"/>
      <c r="J69" s="201"/>
      <c r="K69" s="201"/>
    </row>
    <row r="70" spans="1:11" ht="22.15" customHeight="1" x14ac:dyDescent="0.2">
      <c r="A70" s="203" t="s">
        <v>246</v>
      </c>
      <c r="B70" s="203"/>
      <c r="C70" s="203"/>
      <c r="D70" s="203"/>
      <c r="E70" s="203"/>
      <c r="F70" s="203"/>
      <c r="G70" s="20">
        <v>186</v>
      </c>
      <c r="H70" s="31">
        <f>H71-H72</f>
        <v>9447727</v>
      </c>
      <c r="I70" s="31">
        <f>I71-I72</f>
        <v>6998403</v>
      </c>
      <c r="J70" s="31">
        <f>J71-J72</f>
        <v>1232113</v>
      </c>
      <c r="K70" s="31">
        <f>K71-K72</f>
        <v>0</v>
      </c>
    </row>
    <row r="71" spans="1:11" x14ac:dyDescent="0.2">
      <c r="A71" s="199" t="s">
        <v>247</v>
      </c>
      <c r="B71" s="199"/>
      <c r="C71" s="199"/>
      <c r="D71" s="199"/>
      <c r="E71" s="199"/>
      <c r="F71" s="199"/>
      <c r="G71" s="15">
        <v>187</v>
      </c>
      <c r="H71" s="27">
        <v>9447727</v>
      </c>
      <c r="I71" s="27">
        <v>6998403</v>
      </c>
      <c r="J71" s="27">
        <v>1232113</v>
      </c>
      <c r="K71" s="27">
        <v>0</v>
      </c>
    </row>
    <row r="72" spans="1:11" x14ac:dyDescent="0.2">
      <c r="A72" s="199" t="s">
        <v>248</v>
      </c>
      <c r="B72" s="199"/>
      <c r="C72" s="199"/>
      <c r="D72" s="199"/>
      <c r="E72" s="199"/>
      <c r="F72" s="199"/>
      <c r="G72" s="15">
        <v>188</v>
      </c>
      <c r="H72" s="27">
        <v>0</v>
      </c>
      <c r="I72" s="27">
        <v>0</v>
      </c>
      <c r="J72" s="27">
        <v>0</v>
      </c>
      <c r="K72" s="27">
        <v>0</v>
      </c>
    </row>
    <row r="73" spans="1:11" x14ac:dyDescent="0.2">
      <c r="A73" s="208" t="s">
        <v>249</v>
      </c>
      <c r="B73" s="208"/>
      <c r="C73" s="208"/>
      <c r="D73" s="208"/>
      <c r="E73" s="208"/>
      <c r="F73" s="208"/>
      <c r="G73" s="15">
        <v>189</v>
      </c>
      <c r="H73" s="27">
        <v>0</v>
      </c>
      <c r="I73" s="27">
        <v>0</v>
      </c>
      <c r="J73" s="27">
        <v>0</v>
      </c>
      <c r="K73" s="27">
        <v>0</v>
      </c>
    </row>
    <row r="74" spans="1:11" x14ac:dyDescent="0.2">
      <c r="A74" s="202" t="s">
        <v>250</v>
      </c>
      <c r="B74" s="202"/>
      <c r="C74" s="202"/>
      <c r="D74" s="202"/>
      <c r="E74" s="202"/>
      <c r="F74" s="202"/>
      <c r="G74" s="20">
        <v>190</v>
      </c>
      <c r="H74" s="106">
        <v>0</v>
      </c>
      <c r="I74" s="106">
        <v>0</v>
      </c>
      <c r="J74" s="106">
        <v>0</v>
      </c>
      <c r="K74" s="106">
        <v>0</v>
      </c>
    </row>
    <row r="75" spans="1:11" x14ac:dyDescent="0.2">
      <c r="A75" s="202" t="s">
        <v>251</v>
      </c>
      <c r="B75" s="202"/>
      <c r="C75" s="202"/>
      <c r="D75" s="202"/>
      <c r="E75" s="202"/>
      <c r="F75" s="202"/>
      <c r="G75" s="20">
        <v>191</v>
      </c>
      <c r="H75" s="106">
        <v>0</v>
      </c>
      <c r="I75" s="106">
        <v>0</v>
      </c>
      <c r="J75" s="106">
        <v>0</v>
      </c>
      <c r="K75" s="106">
        <v>0</v>
      </c>
    </row>
    <row r="76" spans="1:11" x14ac:dyDescent="0.2">
      <c r="A76" s="180" t="s">
        <v>252</v>
      </c>
      <c r="B76" s="180"/>
      <c r="C76" s="180"/>
      <c r="D76" s="180"/>
      <c r="E76" s="180"/>
      <c r="F76" s="180"/>
      <c r="G76" s="200"/>
      <c r="H76" s="200"/>
      <c r="I76" s="200"/>
      <c r="J76" s="201"/>
      <c r="K76" s="201"/>
    </row>
    <row r="77" spans="1:11" x14ac:dyDescent="0.2">
      <c r="A77" s="203" t="s">
        <v>253</v>
      </c>
      <c r="B77" s="203"/>
      <c r="C77" s="203"/>
      <c r="D77" s="203"/>
      <c r="E77" s="203"/>
      <c r="F77" s="203"/>
      <c r="G77" s="20">
        <v>192</v>
      </c>
      <c r="H77" s="106">
        <v>0</v>
      </c>
      <c r="I77" s="106">
        <v>0</v>
      </c>
      <c r="J77" s="106">
        <v>0</v>
      </c>
      <c r="K77" s="106">
        <v>0</v>
      </c>
    </row>
    <row r="78" spans="1:11" x14ac:dyDescent="0.2">
      <c r="A78" s="199" t="s">
        <v>254</v>
      </c>
      <c r="B78" s="199"/>
      <c r="C78" s="199"/>
      <c r="D78" s="199"/>
      <c r="E78" s="199"/>
      <c r="F78" s="199"/>
      <c r="G78" s="15">
        <v>193</v>
      </c>
      <c r="H78" s="32">
        <v>0</v>
      </c>
      <c r="I78" s="32">
        <v>0</v>
      </c>
      <c r="J78" s="32">
        <v>0</v>
      </c>
      <c r="K78" s="32">
        <v>0</v>
      </c>
    </row>
    <row r="79" spans="1:11" x14ac:dyDescent="0.2">
      <c r="A79" s="199" t="s">
        <v>255</v>
      </c>
      <c r="B79" s="199"/>
      <c r="C79" s="199"/>
      <c r="D79" s="199"/>
      <c r="E79" s="199"/>
      <c r="F79" s="199"/>
      <c r="G79" s="15">
        <v>194</v>
      </c>
      <c r="H79" s="32">
        <v>0</v>
      </c>
      <c r="I79" s="32">
        <v>0</v>
      </c>
      <c r="J79" s="32">
        <v>0</v>
      </c>
      <c r="K79" s="32">
        <v>0</v>
      </c>
    </row>
    <row r="80" spans="1:11" x14ac:dyDescent="0.2">
      <c r="A80" s="203" t="s">
        <v>256</v>
      </c>
      <c r="B80" s="203"/>
      <c r="C80" s="203"/>
      <c r="D80" s="203"/>
      <c r="E80" s="203"/>
      <c r="F80" s="203"/>
      <c r="G80" s="20">
        <v>195</v>
      </c>
      <c r="H80" s="106">
        <v>0</v>
      </c>
      <c r="I80" s="106">
        <v>0</v>
      </c>
      <c r="J80" s="106">
        <v>0</v>
      </c>
      <c r="K80" s="106">
        <v>0</v>
      </c>
    </row>
    <row r="81" spans="1:11" x14ac:dyDescent="0.2">
      <c r="A81" s="203" t="s">
        <v>257</v>
      </c>
      <c r="B81" s="203"/>
      <c r="C81" s="203"/>
      <c r="D81" s="203"/>
      <c r="E81" s="203"/>
      <c r="F81" s="203"/>
      <c r="G81" s="20">
        <v>196</v>
      </c>
      <c r="H81" s="106">
        <v>0</v>
      </c>
      <c r="I81" s="106">
        <v>0</v>
      </c>
      <c r="J81" s="106">
        <v>0</v>
      </c>
      <c r="K81" s="106">
        <v>0</v>
      </c>
    </row>
    <row r="82" spans="1:11" x14ac:dyDescent="0.2">
      <c r="A82" s="202" t="s">
        <v>258</v>
      </c>
      <c r="B82" s="202"/>
      <c r="C82" s="202"/>
      <c r="D82" s="202"/>
      <c r="E82" s="202"/>
      <c r="F82" s="202"/>
      <c r="G82" s="20">
        <v>197</v>
      </c>
      <c r="H82" s="106">
        <v>0</v>
      </c>
      <c r="I82" s="106">
        <v>0</v>
      </c>
      <c r="J82" s="106">
        <v>0</v>
      </c>
      <c r="K82" s="106">
        <v>0</v>
      </c>
    </row>
    <row r="83" spans="1:11" x14ac:dyDescent="0.2">
      <c r="A83" s="202" t="s">
        <v>259</v>
      </c>
      <c r="B83" s="202"/>
      <c r="C83" s="202"/>
      <c r="D83" s="202"/>
      <c r="E83" s="202"/>
      <c r="F83" s="202"/>
      <c r="G83" s="20">
        <v>198</v>
      </c>
      <c r="H83" s="106">
        <v>0</v>
      </c>
      <c r="I83" s="106">
        <v>0</v>
      </c>
      <c r="J83" s="106">
        <v>0</v>
      </c>
      <c r="K83" s="106">
        <v>0</v>
      </c>
    </row>
    <row r="84" spans="1:11" x14ac:dyDescent="0.2">
      <c r="A84" s="180" t="s">
        <v>260</v>
      </c>
      <c r="B84" s="180"/>
      <c r="C84" s="180"/>
      <c r="D84" s="180"/>
      <c r="E84" s="180"/>
      <c r="F84" s="180"/>
      <c r="G84" s="200"/>
      <c r="H84" s="200"/>
      <c r="I84" s="200"/>
      <c r="J84" s="201"/>
      <c r="K84" s="201"/>
    </row>
    <row r="85" spans="1:11" x14ac:dyDescent="0.2">
      <c r="A85" s="197" t="s">
        <v>261</v>
      </c>
      <c r="B85" s="197"/>
      <c r="C85" s="197"/>
      <c r="D85" s="197"/>
      <c r="E85" s="197"/>
      <c r="F85" s="197"/>
      <c r="G85" s="20">
        <v>199</v>
      </c>
      <c r="H85" s="33">
        <f>H86+H87</f>
        <v>128708027</v>
      </c>
      <c r="I85" s="33">
        <f>I86+I87</f>
        <v>57148627</v>
      </c>
      <c r="J85" s="33">
        <f>J86+J87</f>
        <v>53938801</v>
      </c>
      <c r="K85" s="33">
        <f>K86+K87</f>
        <v>33794508</v>
      </c>
    </row>
    <row r="86" spans="1:11" x14ac:dyDescent="0.2">
      <c r="A86" s="198" t="s">
        <v>262</v>
      </c>
      <c r="B86" s="198"/>
      <c r="C86" s="198"/>
      <c r="D86" s="198"/>
      <c r="E86" s="198"/>
      <c r="F86" s="198"/>
      <c r="G86" s="15">
        <v>200</v>
      </c>
      <c r="H86" s="34">
        <v>102837087</v>
      </c>
      <c r="I86" s="34">
        <v>47616416</v>
      </c>
      <c r="J86" s="34">
        <v>26534551</v>
      </c>
      <c r="K86" s="34">
        <v>22298426</v>
      </c>
    </row>
    <row r="87" spans="1:11" x14ac:dyDescent="0.2">
      <c r="A87" s="198" t="s">
        <v>263</v>
      </c>
      <c r="B87" s="198"/>
      <c r="C87" s="198"/>
      <c r="D87" s="198"/>
      <c r="E87" s="198"/>
      <c r="F87" s="198"/>
      <c r="G87" s="15">
        <v>201</v>
      </c>
      <c r="H87" s="34">
        <v>25870940</v>
      </c>
      <c r="I87" s="34">
        <v>9532211</v>
      </c>
      <c r="J87" s="34">
        <v>27404250</v>
      </c>
      <c r="K87" s="34">
        <v>11496082</v>
      </c>
    </row>
    <row r="88" spans="1:11" x14ac:dyDescent="0.2">
      <c r="A88" s="206" t="s">
        <v>264</v>
      </c>
      <c r="B88" s="206"/>
      <c r="C88" s="206"/>
      <c r="D88" s="206"/>
      <c r="E88" s="206"/>
      <c r="F88" s="206"/>
      <c r="G88" s="207"/>
      <c r="H88" s="207"/>
      <c r="I88" s="207"/>
      <c r="J88" s="201"/>
      <c r="K88" s="201"/>
    </row>
    <row r="89" spans="1:11" x14ac:dyDescent="0.2">
      <c r="A89" s="176" t="s">
        <v>265</v>
      </c>
      <c r="B89" s="176"/>
      <c r="C89" s="176"/>
      <c r="D89" s="176"/>
      <c r="E89" s="176"/>
      <c r="F89" s="176"/>
      <c r="G89" s="15">
        <v>202</v>
      </c>
      <c r="H89" s="34">
        <v>128708027</v>
      </c>
      <c r="I89" s="34">
        <v>57148627</v>
      </c>
      <c r="J89" s="34">
        <v>53938801</v>
      </c>
      <c r="K89" s="34">
        <v>33794508</v>
      </c>
    </row>
    <row r="90" spans="1:11" ht="24" customHeight="1" x14ac:dyDescent="0.2">
      <c r="A90" s="196" t="s">
        <v>266</v>
      </c>
      <c r="B90" s="196"/>
      <c r="C90" s="196"/>
      <c r="D90" s="196"/>
      <c r="E90" s="196"/>
      <c r="F90" s="196"/>
      <c r="G90" s="20">
        <v>203</v>
      </c>
      <c r="H90" s="33">
        <f>SUM(H91:H98)</f>
        <v>-668540</v>
      </c>
      <c r="I90" s="33">
        <f>SUM(I91:I98)</f>
        <v>-93508</v>
      </c>
      <c r="J90" s="33">
        <f>SUM(J91:J98)</f>
        <v>1278413</v>
      </c>
      <c r="K90" s="33">
        <f>SUM(K91:K98)</f>
        <v>1474564</v>
      </c>
    </row>
    <row r="91" spans="1:11" x14ac:dyDescent="0.2">
      <c r="A91" s="199" t="s">
        <v>267</v>
      </c>
      <c r="B91" s="199"/>
      <c r="C91" s="199"/>
      <c r="D91" s="199"/>
      <c r="E91" s="199"/>
      <c r="F91" s="199"/>
      <c r="G91" s="15">
        <v>204</v>
      </c>
      <c r="H91" s="34">
        <v>-668540</v>
      </c>
      <c r="I91" s="34">
        <v>-93508</v>
      </c>
      <c r="J91" s="34">
        <v>1278413</v>
      </c>
      <c r="K91" s="34">
        <v>1474564</v>
      </c>
    </row>
    <row r="92" spans="1:11" ht="22.15" customHeight="1" x14ac:dyDescent="0.2">
      <c r="A92" s="199" t="s">
        <v>268</v>
      </c>
      <c r="B92" s="199"/>
      <c r="C92" s="199"/>
      <c r="D92" s="199"/>
      <c r="E92" s="199"/>
      <c r="F92" s="199"/>
      <c r="G92" s="15">
        <v>205</v>
      </c>
      <c r="H92" s="34">
        <v>0</v>
      </c>
      <c r="I92" s="34">
        <v>0</v>
      </c>
      <c r="J92" s="34">
        <v>0</v>
      </c>
      <c r="K92" s="34">
        <v>0</v>
      </c>
    </row>
    <row r="93" spans="1:11" ht="22.15" customHeight="1" x14ac:dyDescent="0.2">
      <c r="A93" s="199" t="s">
        <v>269</v>
      </c>
      <c r="B93" s="199"/>
      <c r="C93" s="199"/>
      <c r="D93" s="199"/>
      <c r="E93" s="199"/>
      <c r="F93" s="199"/>
      <c r="G93" s="15">
        <v>206</v>
      </c>
      <c r="H93" s="34">
        <v>0</v>
      </c>
      <c r="I93" s="34">
        <v>0</v>
      </c>
      <c r="J93" s="34">
        <v>0</v>
      </c>
      <c r="K93" s="34">
        <v>0</v>
      </c>
    </row>
    <row r="94" spans="1:11" ht="22.15" customHeight="1" x14ac:dyDescent="0.2">
      <c r="A94" s="199" t="s">
        <v>270</v>
      </c>
      <c r="B94" s="199"/>
      <c r="C94" s="199"/>
      <c r="D94" s="199"/>
      <c r="E94" s="199"/>
      <c r="F94" s="199"/>
      <c r="G94" s="15">
        <v>207</v>
      </c>
      <c r="H94" s="34">
        <v>0</v>
      </c>
      <c r="I94" s="34">
        <v>0</v>
      </c>
      <c r="J94" s="34">
        <v>0</v>
      </c>
      <c r="K94" s="34">
        <v>0</v>
      </c>
    </row>
    <row r="95" spans="1:11" ht="22.15" customHeight="1" x14ac:dyDescent="0.2">
      <c r="A95" s="199" t="s">
        <v>271</v>
      </c>
      <c r="B95" s="199"/>
      <c r="C95" s="199"/>
      <c r="D95" s="199"/>
      <c r="E95" s="199"/>
      <c r="F95" s="199"/>
      <c r="G95" s="15">
        <v>208</v>
      </c>
      <c r="H95" s="34">
        <v>0</v>
      </c>
      <c r="I95" s="34">
        <v>0</v>
      </c>
      <c r="J95" s="34">
        <v>0</v>
      </c>
      <c r="K95" s="34">
        <v>0</v>
      </c>
    </row>
    <row r="96" spans="1:11" ht="22.15" customHeight="1" x14ac:dyDescent="0.2">
      <c r="A96" s="199" t="s">
        <v>272</v>
      </c>
      <c r="B96" s="199"/>
      <c r="C96" s="199"/>
      <c r="D96" s="199"/>
      <c r="E96" s="199"/>
      <c r="F96" s="199"/>
      <c r="G96" s="15">
        <v>209</v>
      </c>
      <c r="H96" s="34">
        <v>0</v>
      </c>
      <c r="I96" s="34">
        <v>0</v>
      </c>
      <c r="J96" s="34">
        <v>0</v>
      </c>
      <c r="K96" s="34">
        <v>0</v>
      </c>
    </row>
    <row r="97" spans="1:11" x14ac:dyDescent="0.2">
      <c r="A97" s="199" t="s">
        <v>273</v>
      </c>
      <c r="B97" s="199"/>
      <c r="C97" s="199"/>
      <c r="D97" s="199"/>
      <c r="E97" s="199"/>
      <c r="F97" s="199"/>
      <c r="G97" s="15">
        <v>210</v>
      </c>
      <c r="H97" s="34">
        <v>0</v>
      </c>
      <c r="I97" s="34">
        <v>0</v>
      </c>
      <c r="J97" s="34">
        <v>0</v>
      </c>
      <c r="K97" s="34">
        <v>0</v>
      </c>
    </row>
    <row r="98" spans="1:11" x14ac:dyDescent="0.2">
      <c r="A98" s="199" t="s">
        <v>274</v>
      </c>
      <c r="B98" s="199"/>
      <c r="C98" s="199"/>
      <c r="D98" s="199"/>
      <c r="E98" s="199"/>
      <c r="F98" s="199"/>
      <c r="G98" s="15">
        <v>211</v>
      </c>
      <c r="H98" s="34">
        <v>0</v>
      </c>
      <c r="I98" s="34">
        <v>0</v>
      </c>
      <c r="J98" s="34">
        <v>0</v>
      </c>
      <c r="K98" s="34">
        <v>0</v>
      </c>
    </row>
    <row r="99" spans="1:11" x14ac:dyDescent="0.2">
      <c r="A99" s="176" t="s">
        <v>275</v>
      </c>
      <c r="B99" s="176"/>
      <c r="C99" s="176"/>
      <c r="D99" s="176"/>
      <c r="E99" s="176"/>
      <c r="F99" s="176"/>
      <c r="G99" s="15">
        <v>212</v>
      </c>
      <c r="H99" s="34">
        <v>0</v>
      </c>
      <c r="I99" s="34">
        <v>0</v>
      </c>
      <c r="J99" s="34">
        <v>0</v>
      </c>
      <c r="K99" s="34">
        <v>0</v>
      </c>
    </row>
    <row r="100" spans="1:11" ht="22.9" customHeight="1" x14ac:dyDescent="0.2">
      <c r="A100" s="196" t="s">
        <v>276</v>
      </c>
      <c r="B100" s="196"/>
      <c r="C100" s="196"/>
      <c r="D100" s="196"/>
      <c r="E100" s="196"/>
      <c r="F100" s="196"/>
      <c r="G100" s="20">
        <v>213</v>
      </c>
      <c r="H100" s="33">
        <f>H90-H99</f>
        <v>-668540</v>
      </c>
      <c r="I100" s="33">
        <f>I90-I99</f>
        <v>-93508</v>
      </c>
      <c r="J100" s="33">
        <f>J90-J99</f>
        <v>1278413</v>
      </c>
      <c r="K100" s="33">
        <f>K90-K99</f>
        <v>1474564</v>
      </c>
    </row>
    <row r="101" spans="1:11" ht="22.9" customHeight="1" x14ac:dyDescent="0.2">
      <c r="A101" s="196" t="s">
        <v>277</v>
      </c>
      <c r="B101" s="196"/>
      <c r="C101" s="196"/>
      <c r="D101" s="196"/>
      <c r="E101" s="196"/>
      <c r="F101" s="196"/>
      <c r="G101" s="20">
        <v>214</v>
      </c>
      <c r="H101" s="33">
        <f>H89+H100</f>
        <v>128039487</v>
      </c>
      <c r="I101" s="33">
        <f>I89+I100</f>
        <v>57055119</v>
      </c>
      <c r="J101" s="33">
        <f>J89+J100</f>
        <v>55217214</v>
      </c>
      <c r="K101" s="33">
        <f>K89+K100</f>
        <v>35269072</v>
      </c>
    </row>
    <row r="102" spans="1:11" x14ac:dyDescent="0.2">
      <c r="A102" s="180" t="s">
        <v>278</v>
      </c>
      <c r="B102" s="180"/>
      <c r="C102" s="180"/>
      <c r="D102" s="180"/>
      <c r="E102" s="180"/>
      <c r="F102" s="180"/>
      <c r="G102" s="200"/>
      <c r="H102" s="200"/>
      <c r="I102" s="200"/>
      <c r="J102" s="201"/>
      <c r="K102" s="201"/>
    </row>
    <row r="103" spans="1:11" ht="27" customHeight="1" x14ac:dyDescent="0.2">
      <c r="A103" s="197" t="s">
        <v>279</v>
      </c>
      <c r="B103" s="197"/>
      <c r="C103" s="197"/>
      <c r="D103" s="197"/>
      <c r="E103" s="197"/>
      <c r="F103" s="197"/>
      <c r="G103" s="20">
        <v>215</v>
      </c>
      <c r="H103" s="33">
        <f>H104+H105</f>
        <v>128039487</v>
      </c>
      <c r="I103" s="33">
        <f>I104+I105</f>
        <v>57055119</v>
      </c>
      <c r="J103" s="33">
        <f>J104+J105</f>
        <v>55217214</v>
      </c>
      <c r="K103" s="33">
        <f>K104+K105</f>
        <v>35269072</v>
      </c>
    </row>
    <row r="104" spans="1:11" x14ac:dyDescent="0.2">
      <c r="A104" s="198" t="s">
        <v>280</v>
      </c>
      <c r="B104" s="198"/>
      <c r="C104" s="198"/>
      <c r="D104" s="198"/>
      <c r="E104" s="198"/>
      <c r="F104" s="198"/>
      <c r="G104" s="15">
        <v>216</v>
      </c>
      <c r="H104" s="34">
        <v>102484566</v>
      </c>
      <c r="I104" s="34">
        <v>47567110</v>
      </c>
      <c r="J104" s="34">
        <v>27208658</v>
      </c>
      <c r="K104" s="34">
        <v>23075964</v>
      </c>
    </row>
    <row r="105" spans="1:11" x14ac:dyDescent="0.2">
      <c r="A105" s="198" t="s">
        <v>281</v>
      </c>
      <c r="B105" s="198"/>
      <c r="C105" s="198"/>
      <c r="D105" s="198"/>
      <c r="E105" s="198"/>
      <c r="F105" s="198"/>
      <c r="G105" s="15">
        <v>217</v>
      </c>
      <c r="H105" s="34">
        <v>25554921</v>
      </c>
      <c r="I105" s="34">
        <v>9488009</v>
      </c>
      <c r="J105" s="34">
        <v>28008556</v>
      </c>
      <c r="K105" s="34">
        <v>12193108</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topLeftCell="A37" zoomScale="110" zoomScaleNormal="100" workbookViewId="0">
      <selection activeCell="H59" sqref="H59"/>
    </sheetView>
  </sheetViews>
  <sheetFormatPr defaultRowHeight="12.75" x14ac:dyDescent="0.2"/>
  <cols>
    <col min="1" max="7" width="9.140625" style="17"/>
    <col min="8" max="9" width="15.42578125" style="30"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10" t="s">
        <v>282</v>
      </c>
      <c r="B1" s="236"/>
      <c r="C1" s="236"/>
      <c r="D1" s="236"/>
      <c r="E1" s="236"/>
      <c r="F1" s="236"/>
      <c r="G1" s="236"/>
      <c r="H1" s="236"/>
      <c r="I1" s="236"/>
    </row>
    <row r="2" spans="1:9" ht="12.75" customHeight="1" x14ac:dyDescent="0.2">
      <c r="A2" s="209" t="s">
        <v>455</v>
      </c>
      <c r="B2" s="185"/>
      <c r="C2" s="185"/>
      <c r="D2" s="185"/>
      <c r="E2" s="185"/>
      <c r="F2" s="185"/>
      <c r="G2" s="185"/>
      <c r="H2" s="185"/>
      <c r="I2" s="185"/>
    </row>
    <row r="3" spans="1:9" x14ac:dyDescent="0.2">
      <c r="A3" s="221" t="s">
        <v>283</v>
      </c>
      <c r="B3" s="222"/>
      <c r="C3" s="222"/>
      <c r="D3" s="222"/>
      <c r="E3" s="222"/>
      <c r="F3" s="222"/>
      <c r="G3" s="222"/>
      <c r="H3" s="222"/>
      <c r="I3" s="222"/>
    </row>
    <row r="4" spans="1:9" x14ac:dyDescent="0.2">
      <c r="A4" s="237" t="s">
        <v>434</v>
      </c>
      <c r="B4" s="189"/>
      <c r="C4" s="189"/>
      <c r="D4" s="189"/>
      <c r="E4" s="189"/>
      <c r="F4" s="189"/>
      <c r="G4" s="189"/>
      <c r="H4" s="189"/>
      <c r="I4" s="190"/>
    </row>
    <row r="5" spans="1:9" ht="24" thickBot="1" x14ac:dyDescent="0.25">
      <c r="A5" s="238" t="s">
        <v>284</v>
      </c>
      <c r="B5" s="239"/>
      <c r="C5" s="239"/>
      <c r="D5" s="239"/>
      <c r="E5" s="239"/>
      <c r="F5" s="240"/>
      <c r="G5" s="21" t="s">
        <v>285</v>
      </c>
      <c r="H5" s="35" t="s">
        <v>286</v>
      </c>
      <c r="I5" s="35" t="s">
        <v>287</v>
      </c>
    </row>
    <row r="6" spans="1:9" x14ac:dyDescent="0.2">
      <c r="A6" s="228">
        <v>1</v>
      </c>
      <c r="B6" s="229"/>
      <c r="C6" s="229"/>
      <c r="D6" s="229"/>
      <c r="E6" s="229"/>
      <c r="F6" s="230"/>
      <c r="G6" s="22">
        <v>2</v>
      </c>
      <c r="H6" s="36" t="s">
        <v>288</v>
      </c>
      <c r="I6" s="36" t="s">
        <v>289</v>
      </c>
    </row>
    <row r="7" spans="1:9" x14ac:dyDescent="0.2">
      <c r="A7" s="232" t="s">
        <v>290</v>
      </c>
      <c r="B7" s="233"/>
      <c r="C7" s="233"/>
      <c r="D7" s="233"/>
      <c r="E7" s="233"/>
      <c r="F7" s="233"/>
      <c r="G7" s="233"/>
      <c r="H7" s="233"/>
      <c r="I7" s="234"/>
    </row>
    <row r="8" spans="1:9" x14ac:dyDescent="0.2">
      <c r="A8" s="235" t="s">
        <v>291</v>
      </c>
      <c r="B8" s="235"/>
      <c r="C8" s="235"/>
      <c r="D8" s="235"/>
      <c r="E8" s="235"/>
      <c r="F8" s="235"/>
      <c r="G8" s="23">
        <v>1</v>
      </c>
      <c r="H8" s="110">
        <v>2815935304</v>
      </c>
      <c r="I8" s="110">
        <v>2779576900</v>
      </c>
    </row>
    <row r="9" spans="1:9" x14ac:dyDescent="0.2">
      <c r="A9" s="227" t="s">
        <v>292</v>
      </c>
      <c r="B9" s="227"/>
      <c r="C9" s="227"/>
      <c r="D9" s="227"/>
      <c r="E9" s="227"/>
      <c r="F9" s="227"/>
      <c r="G9" s="24">
        <v>2</v>
      </c>
      <c r="H9" s="37">
        <v>0</v>
      </c>
      <c r="I9" s="37">
        <v>0</v>
      </c>
    </row>
    <row r="10" spans="1:9" x14ac:dyDescent="0.2">
      <c r="A10" s="227" t="s">
        <v>293</v>
      </c>
      <c r="B10" s="227"/>
      <c r="C10" s="227"/>
      <c r="D10" s="227"/>
      <c r="E10" s="227"/>
      <c r="F10" s="227"/>
      <c r="G10" s="24">
        <v>3</v>
      </c>
      <c r="H10" s="37">
        <v>32966359</v>
      </c>
      <c r="I10" s="37">
        <v>12847304</v>
      </c>
    </row>
    <row r="11" spans="1:9" x14ac:dyDescent="0.2">
      <c r="A11" s="227" t="s">
        <v>294</v>
      </c>
      <c r="B11" s="227"/>
      <c r="C11" s="227"/>
      <c r="D11" s="227"/>
      <c r="E11" s="227"/>
      <c r="F11" s="227"/>
      <c r="G11" s="24">
        <v>4</v>
      </c>
      <c r="H11" s="37">
        <v>121097324</v>
      </c>
      <c r="I11" s="37">
        <v>116057409</v>
      </c>
    </row>
    <row r="12" spans="1:9" x14ac:dyDescent="0.2">
      <c r="A12" s="227" t="s">
        <v>295</v>
      </c>
      <c r="B12" s="227"/>
      <c r="C12" s="227"/>
      <c r="D12" s="227"/>
      <c r="E12" s="227"/>
      <c r="F12" s="227"/>
      <c r="G12" s="24">
        <v>5</v>
      </c>
      <c r="H12" s="37">
        <v>-1983220560</v>
      </c>
      <c r="I12" s="37">
        <v>-2105724616</v>
      </c>
    </row>
    <row r="13" spans="1:9" x14ac:dyDescent="0.2">
      <c r="A13" s="227" t="s">
        <v>296</v>
      </c>
      <c r="B13" s="227"/>
      <c r="C13" s="227"/>
      <c r="D13" s="227"/>
      <c r="E13" s="227"/>
      <c r="F13" s="227"/>
      <c r="G13" s="24">
        <v>6</v>
      </c>
      <c r="H13" s="37">
        <v>-620907609</v>
      </c>
      <c r="I13" s="37">
        <v>-612761901</v>
      </c>
    </row>
    <row r="14" spans="1:9" x14ac:dyDescent="0.2">
      <c r="A14" s="227" t="s">
        <v>297</v>
      </c>
      <c r="B14" s="227"/>
      <c r="C14" s="227"/>
      <c r="D14" s="227"/>
      <c r="E14" s="227"/>
      <c r="F14" s="227"/>
      <c r="G14" s="24">
        <v>7</v>
      </c>
      <c r="H14" s="37">
        <v>-9653116</v>
      </c>
      <c r="I14" s="37">
        <v>-10385496</v>
      </c>
    </row>
    <row r="15" spans="1:9" x14ac:dyDescent="0.2">
      <c r="A15" s="227" t="s">
        <v>298</v>
      </c>
      <c r="B15" s="227"/>
      <c r="C15" s="227"/>
      <c r="D15" s="227"/>
      <c r="E15" s="227"/>
      <c r="F15" s="227"/>
      <c r="G15" s="24">
        <v>8</v>
      </c>
      <c r="H15" s="37">
        <v>-237551127</v>
      </c>
      <c r="I15" s="37">
        <v>-207756594</v>
      </c>
    </row>
    <row r="16" spans="1:9" x14ac:dyDescent="0.2">
      <c r="A16" s="225" t="s">
        <v>299</v>
      </c>
      <c r="B16" s="225"/>
      <c r="C16" s="225"/>
      <c r="D16" s="225"/>
      <c r="E16" s="225"/>
      <c r="F16" s="225"/>
      <c r="G16" s="25">
        <v>9</v>
      </c>
      <c r="H16" s="38">
        <f>SUM(H8:H15)</f>
        <v>118666575</v>
      </c>
      <c r="I16" s="38">
        <f>SUM(I8:I15)</f>
        <v>-28146994</v>
      </c>
    </row>
    <row r="17" spans="1:9" x14ac:dyDescent="0.2">
      <c r="A17" s="227" t="s">
        <v>300</v>
      </c>
      <c r="B17" s="227"/>
      <c r="C17" s="227"/>
      <c r="D17" s="227"/>
      <c r="E17" s="227"/>
      <c r="F17" s="227"/>
      <c r="G17" s="24">
        <v>10</v>
      </c>
      <c r="H17" s="37">
        <v>-5581558</v>
      </c>
      <c r="I17" s="37">
        <v>-5385320</v>
      </c>
    </row>
    <row r="18" spans="1:9" x14ac:dyDescent="0.2">
      <c r="A18" s="227" t="s">
        <v>301</v>
      </c>
      <c r="B18" s="227"/>
      <c r="C18" s="227"/>
      <c r="D18" s="227"/>
      <c r="E18" s="227"/>
      <c r="F18" s="227"/>
      <c r="G18" s="24">
        <v>11</v>
      </c>
      <c r="H18" s="37">
        <v>-18515924</v>
      </c>
      <c r="I18" s="37">
        <v>-17671242</v>
      </c>
    </row>
    <row r="19" spans="1:9" ht="27.6" customHeight="1" x14ac:dyDescent="0.2">
      <c r="A19" s="223" t="s">
        <v>302</v>
      </c>
      <c r="B19" s="223"/>
      <c r="C19" s="223"/>
      <c r="D19" s="223"/>
      <c r="E19" s="223"/>
      <c r="F19" s="223"/>
      <c r="G19" s="26">
        <v>12</v>
      </c>
      <c r="H19" s="39">
        <f>H16+H17+H18</f>
        <v>94569093</v>
      </c>
      <c r="I19" s="39">
        <f>I16+I17+I18</f>
        <v>-51203556</v>
      </c>
    </row>
    <row r="20" spans="1:9" x14ac:dyDescent="0.2">
      <c r="A20" s="232" t="s">
        <v>303</v>
      </c>
      <c r="B20" s="233"/>
      <c r="C20" s="233"/>
      <c r="D20" s="233"/>
      <c r="E20" s="233"/>
      <c r="F20" s="233"/>
      <c r="G20" s="233"/>
      <c r="H20" s="233"/>
      <c r="I20" s="234"/>
    </row>
    <row r="21" spans="1:9" ht="26.45" customHeight="1" x14ac:dyDescent="0.2">
      <c r="A21" s="235" t="s">
        <v>304</v>
      </c>
      <c r="B21" s="235"/>
      <c r="C21" s="235"/>
      <c r="D21" s="235"/>
      <c r="E21" s="235"/>
      <c r="F21" s="235"/>
      <c r="G21" s="23">
        <v>13</v>
      </c>
      <c r="H21" s="110">
        <v>5749469</v>
      </c>
      <c r="I21" s="110">
        <v>2526316</v>
      </c>
    </row>
    <row r="22" spans="1:9" x14ac:dyDescent="0.2">
      <c r="A22" s="227" t="s">
        <v>305</v>
      </c>
      <c r="B22" s="227"/>
      <c r="C22" s="227"/>
      <c r="D22" s="227"/>
      <c r="E22" s="227"/>
      <c r="F22" s="227"/>
      <c r="G22" s="24">
        <v>14</v>
      </c>
      <c r="H22" s="37">
        <v>8219</v>
      </c>
      <c r="I22" s="37">
        <v>27004172</v>
      </c>
    </row>
    <row r="23" spans="1:9" x14ac:dyDescent="0.2">
      <c r="A23" s="227" t="s">
        <v>306</v>
      </c>
      <c r="B23" s="227"/>
      <c r="C23" s="227"/>
      <c r="D23" s="227"/>
      <c r="E23" s="227"/>
      <c r="F23" s="227"/>
      <c r="G23" s="24">
        <v>15</v>
      </c>
      <c r="H23" s="37">
        <v>4757076</v>
      </c>
      <c r="I23" s="37">
        <v>10359454</v>
      </c>
    </row>
    <row r="24" spans="1:9" x14ac:dyDescent="0.2">
      <c r="A24" s="227" t="s">
        <v>307</v>
      </c>
      <c r="B24" s="227"/>
      <c r="C24" s="227"/>
      <c r="D24" s="227"/>
      <c r="E24" s="227"/>
      <c r="F24" s="227"/>
      <c r="G24" s="24">
        <v>16</v>
      </c>
      <c r="H24" s="37">
        <v>1493306</v>
      </c>
      <c r="I24" s="37">
        <v>62587154</v>
      </c>
    </row>
    <row r="25" spans="1:9" x14ac:dyDescent="0.2">
      <c r="A25" s="227" t="s">
        <v>308</v>
      </c>
      <c r="B25" s="227"/>
      <c r="C25" s="227"/>
      <c r="D25" s="227"/>
      <c r="E25" s="227"/>
      <c r="F25" s="227"/>
      <c r="G25" s="24">
        <v>17</v>
      </c>
      <c r="H25" s="37">
        <v>302636936</v>
      </c>
      <c r="I25" s="37">
        <v>146022023</v>
      </c>
    </row>
    <row r="26" spans="1:9" x14ac:dyDescent="0.2">
      <c r="A26" s="227" t="s">
        <v>309</v>
      </c>
      <c r="B26" s="227"/>
      <c r="C26" s="227"/>
      <c r="D26" s="227"/>
      <c r="E26" s="227"/>
      <c r="F26" s="227"/>
      <c r="G26" s="24">
        <v>18</v>
      </c>
      <c r="H26" s="37">
        <v>0</v>
      </c>
      <c r="I26" s="37">
        <v>0</v>
      </c>
    </row>
    <row r="27" spans="1:9" ht="24" customHeight="1" x14ac:dyDescent="0.2">
      <c r="A27" s="225" t="s">
        <v>310</v>
      </c>
      <c r="B27" s="225"/>
      <c r="C27" s="225"/>
      <c r="D27" s="225"/>
      <c r="E27" s="225"/>
      <c r="F27" s="225"/>
      <c r="G27" s="25">
        <v>19</v>
      </c>
      <c r="H27" s="38">
        <f>SUM(H21:H26)</f>
        <v>314645006</v>
      </c>
      <c r="I27" s="38">
        <f>SUM(I21:I26)</f>
        <v>248499119</v>
      </c>
    </row>
    <row r="28" spans="1:9" ht="27" customHeight="1" x14ac:dyDescent="0.2">
      <c r="A28" s="227" t="s">
        <v>311</v>
      </c>
      <c r="B28" s="227"/>
      <c r="C28" s="227"/>
      <c r="D28" s="227"/>
      <c r="E28" s="227"/>
      <c r="F28" s="227"/>
      <c r="G28" s="24">
        <v>20</v>
      </c>
      <c r="H28" s="37">
        <v>-101213413</v>
      </c>
      <c r="I28" s="37">
        <v>-152085649</v>
      </c>
    </row>
    <row r="29" spans="1:9" x14ac:dyDescent="0.2">
      <c r="A29" s="227" t="s">
        <v>312</v>
      </c>
      <c r="B29" s="227"/>
      <c r="C29" s="227"/>
      <c r="D29" s="227"/>
      <c r="E29" s="227"/>
      <c r="F29" s="227"/>
      <c r="G29" s="24">
        <v>21</v>
      </c>
      <c r="H29" s="37">
        <v>-37094110</v>
      </c>
      <c r="I29" s="37">
        <v>0</v>
      </c>
    </row>
    <row r="30" spans="1:9" x14ac:dyDescent="0.2">
      <c r="A30" s="227" t="s">
        <v>313</v>
      </c>
      <c r="B30" s="227"/>
      <c r="C30" s="227"/>
      <c r="D30" s="227"/>
      <c r="E30" s="227"/>
      <c r="F30" s="227"/>
      <c r="G30" s="24">
        <v>22</v>
      </c>
      <c r="H30" s="37">
        <v>-104851490</v>
      </c>
      <c r="I30" s="37">
        <v>-368329338</v>
      </c>
    </row>
    <row r="31" spans="1:9" x14ac:dyDescent="0.2">
      <c r="A31" s="227" t="s">
        <v>314</v>
      </c>
      <c r="B31" s="227"/>
      <c r="C31" s="227"/>
      <c r="D31" s="227"/>
      <c r="E31" s="227"/>
      <c r="F31" s="227"/>
      <c r="G31" s="24">
        <v>23</v>
      </c>
      <c r="H31" s="37">
        <v>0</v>
      </c>
      <c r="I31" s="37">
        <v>0</v>
      </c>
    </row>
    <row r="32" spans="1:9" x14ac:dyDescent="0.2">
      <c r="A32" s="227" t="s">
        <v>315</v>
      </c>
      <c r="B32" s="227"/>
      <c r="C32" s="227"/>
      <c r="D32" s="227"/>
      <c r="E32" s="227"/>
      <c r="F32" s="227"/>
      <c r="G32" s="24">
        <v>24</v>
      </c>
      <c r="H32" s="37">
        <v>0</v>
      </c>
      <c r="I32" s="37">
        <v>-20039895</v>
      </c>
    </row>
    <row r="33" spans="1:9" ht="25.9" customHeight="1" x14ac:dyDescent="0.2">
      <c r="A33" s="225" t="s">
        <v>316</v>
      </c>
      <c r="B33" s="225"/>
      <c r="C33" s="225"/>
      <c r="D33" s="225"/>
      <c r="E33" s="225"/>
      <c r="F33" s="225"/>
      <c r="G33" s="25">
        <v>25</v>
      </c>
      <c r="H33" s="38">
        <f>SUM(H28:H32)</f>
        <v>-243159013</v>
      </c>
      <c r="I33" s="38">
        <f>SUM(I28:I32)</f>
        <v>-540454882</v>
      </c>
    </row>
    <row r="34" spans="1:9" ht="28.15" customHeight="1" x14ac:dyDescent="0.2">
      <c r="A34" s="223" t="s">
        <v>317</v>
      </c>
      <c r="B34" s="223"/>
      <c r="C34" s="223"/>
      <c r="D34" s="223"/>
      <c r="E34" s="223"/>
      <c r="F34" s="223"/>
      <c r="G34" s="26">
        <v>26</v>
      </c>
      <c r="H34" s="39">
        <f>H27+H33</f>
        <v>71485993</v>
      </c>
      <c r="I34" s="39">
        <f>I27+I33</f>
        <v>-291955763</v>
      </c>
    </row>
    <row r="35" spans="1:9" x14ac:dyDescent="0.2">
      <c r="A35" s="232" t="s">
        <v>318</v>
      </c>
      <c r="B35" s="233"/>
      <c r="C35" s="233"/>
      <c r="D35" s="233"/>
      <c r="E35" s="233"/>
      <c r="F35" s="233"/>
      <c r="G35" s="233">
        <v>0</v>
      </c>
      <c r="H35" s="233"/>
      <c r="I35" s="234"/>
    </row>
    <row r="36" spans="1:9" x14ac:dyDescent="0.2">
      <c r="A36" s="241" t="s">
        <v>319</v>
      </c>
      <c r="B36" s="241"/>
      <c r="C36" s="241"/>
      <c r="D36" s="241"/>
      <c r="E36" s="241"/>
      <c r="F36" s="241"/>
      <c r="G36" s="23">
        <v>27</v>
      </c>
      <c r="H36" s="110">
        <v>0</v>
      </c>
      <c r="I36" s="110">
        <v>0</v>
      </c>
    </row>
    <row r="37" spans="1:9" ht="25.15" customHeight="1" x14ac:dyDescent="0.2">
      <c r="A37" s="224" t="s">
        <v>320</v>
      </c>
      <c r="B37" s="224"/>
      <c r="C37" s="224"/>
      <c r="D37" s="224"/>
      <c r="E37" s="224"/>
      <c r="F37" s="224"/>
      <c r="G37" s="24">
        <v>28</v>
      </c>
      <c r="H37" s="37">
        <v>0</v>
      </c>
      <c r="I37" s="37">
        <v>0</v>
      </c>
    </row>
    <row r="38" spans="1:9" x14ac:dyDescent="0.2">
      <c r="A38" s="224" t="s">
        <v>321</v>
      </c>
      <c r="B38" s="224"/>
      <c r="C38" s="224"/>
      <c r="D38" s="224"/>
      <c r="E38" s="224"/>
      <c r="F38" s="224"/>
      <c r="G38" s="24">
        <v>29</v>
      </c>
      <c r="H38" s="37">
        <v>35921169</v>
      </c>
      <c r="I38" s="37">
        <v>205993175</v>
      </c>
    </row>
    <row r="39" spans="1:9" x14ac:dyDescent="0.2">
      <c r="A39" s="224" t="s">
        <v>322</v>
      </c>
      <c r="B39" s="224"/>
      <c r="C39" s="224"/>
      <c r="D39" s="224"/>
      <c r="E39" s="224"/>
      <c r="F39" s="224"/>
      <c r="G39" s="24">
        <v>30</v>
      </c>
      <c r="H39" s="37">
        <v>0</v>
      </c>
      <c r="I39" s="37">
        <v>695279</v>
      </c>
    </row>
    <row r="40" spans="1:9" ht="25.9" customHeight="1" x14ac:dyDescent="0.2">
      <c r="A40" s="225" t="s">
        <v>323</v>
      </c>
      <c r="B40" s="225"/>
      <c r="C40" s="225"/>
      <c r="D40" s="225"/>
      <c r="E40" s="225"/>
      <c r="F40" s="225"/>
      <c r="G40" s="25">
        <v>31</v>
      </c>
      <c r="H40" s="38">
        <f>H39+H38+H37+H36</f>
        <v>35921169</v>
      </c>
      <c r="I40" s="38">
        <f>I39+I38+I37+I36</f>
        <v>206688454</v>
      </c>
    </row>
    <row r="41" spans="1:9" ht="24.6" customHeight="1" x14ac:dyDescent="0.2">
      <c r="A41" s="224" t="s">
        <v>324</v>
      </c>
      <c r="B41" s="224"/>
      <c r="C41" s="224"/>
      <c r="D41" s="224"/>
      <c r="E41" s="224"/>
      <c r="F41" s="224"/>
      <c r="G41" s="24">
        <v>32</v>
      </c>
      <c r="H41" s="37">
        <v>-44221532</v>
      </c>
      <c r="I41" s="37">
        <v>-57180112</v>
      </c>
    </row>
    <row r="42" spans="1:9" x14ac:dyDescent="0.2">
      <c r="A42" s="224" t="s">
        <v>325</v>
      </c>
      <c r="B42" s="224"/>
      <c r="C42" s="224"/>
      <c r="D42" s="224"/>
      <c r="E42" s="224"/>
      <c r="F42" s="224"/>
      <c r="G42" s="24">
        <v>33</v>
      </c>
      <c r="H42" s="37">
        <v>-51074775</v>
      </c>
      <c r="I42" s="37">
        <v>-51342582</v>
      </c>
    </row>
    <row r="43" spans="1:9" x14ac:dyDescent="0.2">
      <c r="A43" s="224" t="s">
        <v>326</v>
      </c>
      <c r="B43" s="224"/>
      <c r="C43" s="224"/>
      <c r="D43" s="224"/>
      <c r="E43" s="224"/>
      <c r="F43" s="224"/>
      <c r="G43" s="24">
        <v>34</v>
      </c>
      <c r="H43" s="37">
        <v>0</v>
      </c>
      <c r="I43" s="37">
        <v>-626039</v>
      </c>
    </row>
    <row r="44" spans="1:9" ht="21" customHeight="1" x14ac:dyDescent="0.2">
      <c r="A44" s="224" t="s">
        <v>327</v>
      </c>
      <c r="B44" s="224"/>
      <c r="C44" s="224"/>
      <c r="D44" s="224"/>
      <c r="E44" s="224"/>
      <c r="F44" s="224"/>
      <c r="G44" s="24">
        <v>35</v>
      </c>
      <c r="H44" s="37">
        <v>-5948574</v>
      </c>
      <c r="I44" s="37">
        <v>-827556</v>
      </c>
    </row>
    <row r="45" spans="1:9" x14ac:dyDescent="0.2">
      <c r="A45" s="224" t="s">
        <v>328</v>
      </c>
      <c r="B45" s="224"/>
      <c r="C45" s="224"/>
      <c r="D45" s="224"/>
      <c r="E45" s="224"/>
      <c r="F45" s="224"/>
      <c r="G45" s="24">
        <v>36</v>
      </c>
      <c r="H45" s="37">
        <v>-1785008</v>
      </c>
      <c r="I45" s="37">
        <v>-1163986</v>
      </c>
    </row>
    <row r="46" spans="1:9" ht="22.9" customHeight="1" x14ac:dyDescent="0.2">
      <c r="A46" s="225" t="s">
        <v>329</v>
      </c>
      <c r="B46" s="225"/>
      <c r="C46" s="225"/>
      <c r="D46" s="225"/>
      <c r="E46" s="225"/>
      <c r="F46" s="225"/>
      <c r="G46" s="25">
        <v>37</v>
      </c>
      <c r="H46" s="38">
        <f>H45+H44+H43+H42+H41</f>
        <v>-103029889</v>
      </c>
      <c r="I46" s="38">
        <f>I45+I44+I43+I42+I41</f>
        <v>-111140275</v>
      </c>
    </row>
    <row r="47" spans="1:9" ht="25.9" customHeight="1" x14ac:dyDescent="0.2">
      <c r="A47" s="226" t="s">
        <v>330</v>
      </c>
      <c r="B47" s="226"/>
      <c r="C47" s="226"/>
      <c r="D47" s="226"/>
      <c r="E47" s="226"/>
      <c r="F47" s="226"/>
      <c r="G47" s="25">
        <v>38</v>
      </c>
      <c r="H47" s="38">
        <f>H46+H40</f>
        <v>-67108720</v>
      </c>
      <c r="I47" s="38">
        <f>I46+I40</f>
        <v>95548179</v>
      </c>
    </row>
    <row r="48" spans="1:9" ht="22.15" customHeight="1" x14ac:dyDescent="0.2">
      <c r="A48" s="227" t="s">
        <v>331</v>
      </c>
      <c r="B48" s="227"/>
      <c r="C48" s="227"/>
      <c r="D48" s="227"/>
      <c r="E48" s="227"/>
      <c r="F48" s="227"/>
      <c r="G48" s="24">
        <v>39</v>
      </c>
      <c r="H48" s="37">
        <v>-3014606</v>
      </c>
      <c r="I48" s="37">
        <v>797319</v>
      </c>
    </row>
    <row r="49" spans="1:9" ht="25.9" customHeight="1" x14ac:dyDescent="0.2">
      <c r="A49" s="226" t="s">
        <v>332</v>
      </c>
      <c r="B49" s="226"/>
      <c r="C49" s="226"/>
      <c r="D49" s="226"/>
      <c r="E49" s="226"/>
      <c r="F49" s="226"/>
      <c r="G49" s="25">
        <v>40</v>
      </c>
      <c r="H49" s="38">
        <f>H19+H34+H47+H48</f>
        <v>95931760</v>
      </c>
      <c r="I49" s="38">
        <f>I19+I34+I47+I48</f>
        <v>-246813821</v>
      </c>
    </row>
    <row r="50" spans="1:9" ht="25.15" customHeight="1" x14ac:dyDescent="0.2">
      <c r="A50" s="231" t="s">
        <v>333</v>
      </c>
      <c r="B50" s="231"/>
      <c r="C50" s="231"/>
      <c r="D50" s="231"/>
      <c r="E50" s="231"/>
      <c r="F50" s="231"/>
      <c r="G50" s="24">
        <v>41</v>
      </c>
      <c r="H50" s="37">
        <v>520696817</v>
      </c>
      <c r="I50" s="37">
        <v>616628577</v>
      </c>
    </row>
    <row r="51" spans="1:9" ht="31.9" customHeight="1" x14ac:dyDescent="0.2">
      <c r="A51" s="223" t="s">
        <v>334</v>
      </c>
      <c r="B51" s="223"/>
      <c r="C51" s="223"/>
      <c r="D51" s="223"/>
      <c r="E51" s="223"/>
      <c r="F51" s="223"/>
      <c r="G51" s="26">
        <v>42</v>
      </c>
      <c r="H51" s="39">
        <f>H50+H49</f>
        <v>616628577</v>
      </c>
      <c r="I51" s="39">
        <f>I50+I49</f>
        <v>369814756</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zoomScale="80" zoomScaleNormal="100" zoomScaleSheetLayoutView="80" workbookViewId="0">
      <selection activeCell="Y16" sqref="Y16"/>
    </sheetView>
  </sheetViews>
  <sheetFormatPr defaultRowHeight="12.75" x14ac:dyDescent="0.2"/>
  <cols>
    <col min="1" max="4" width="9.140625" style="1"/>
    <col min="5" max="5" width="10.140625" style="1" bestFit="1" customWidth="1"/>
    <col min="6" max="6" width="9.140625" style="1"/>
    <col min="7" max="7" width="10.85546875" style="1" bestFit="1" customWidth="1"/>
    <col min="8" max="23" width="15" style="41"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62" t="s">
        <v>335</v>
      </c>
      <c r="B1" s="263"/>
      <c r="C1" s="263"/>
      <c r="D1" s="263"/>
      <c r="E1" s="263"/>
      <c r="F1" s="263"/>
      <c r="G1" s="263"/>
      <c r="H1" s="263"/>
      <c r="I1" s="263"/>
      <c r="J1" s="263"/>
      <c r="K1" s="40"/>
    </row>
    <row r="2" spans="1:23" ht="15.75" x14ac:dyDescent="0.2">
      <c r="A2" s="2"/>
      <c r="B2" s="3"/>
      <c r="C2" s="264" t="s">
        <v>336</v>
      </c>
      <c r="D2" s="264"/>
      <c r="E2" s="10">
        <v>43466</v>
      </c>
      <c r="F2" s="4" t="s">
        <v>337</v>
      </c>
      <c r="G2" s="10">
        <v>43830</v>
      </c>
      <c r="H2" s="42"/>
      <c r="I2" s="42"/>
      <c r="J2" s="42"/>
      <c r="K2" s="43"/>
      <c r="V2" s="44" t="s">
        <v>338</v>
      </c>
    </row>
    <row r="3" spans="1:23" ht="13.5" customHeight="1" thickBot="1" x14ac:dyDescent="0.25">
      <c r="A3" s="266" t="s">
        <v>339</v>
      </c>
      <c r="B3" s="267"/>
      <c r="C3" s="267"/>
      <c r="D3" s="267"/>
      <c r="E3" s="267"/>
      <c r="F3" s="267"/>
      <c r="G3" s="270" t="s">
        <v>340</v>
      </c>
      <c r="H3" s="253" t="s">
        <v>341</v>
      </c>
      <c r="I3" s="253"/>
      <c r="J3" s="253"/>
      <c r="K3" s="253"/>
      <c r="L3" s="253"/>
      <c r="M3" s="253"/>
      <c r="N3" s="253"/>
      <c r="O3" s="253"/>
      <c r="P3" s="253"/>
      <c r="Q3" s="253"/>
      <c r="R3" s="253"/>
      <c r="S3" s="253"/>
      <c r="T3" s="253"/>
      <c r="U3" s="253"/>
      <c r="V3" s="253" t="s">
        <v>342</v>
      </c>
      <c r="W3" s="255" t="s">
        <v>343</v>
      </c>
    </row>
    <row r="4" spans="1:23" ht="57" thickBot="1" x14ac:dyDescent="0.25">
      <c r="A4" s="268"/>
      <c r="B4" s="269"/>
      <c r="C4" s="269"/>
      <c r="D4" s="269"/>
      <c r="E4" s="269"/>
      <c r="F4" s="269"/>
      <c r="G4" s="271"/>
      <c r="H4" s="45" t="s">
        <v>344</v>
      </c>
      <c r="I4" s="45" t="s">
        <v>345</v>
      </c>
      <c r="J4" s="45" t="s">
        <v>346</v>
      </c>
      <c r="K4" s="45" t="s">
        <v>347</v>
      </c>
      <c r="L4" s="45" t="s">
        <v>348</v>
      </c>
      <c r="M4" s="45" t="s">
        <v>349</v>
      </c>
      <c r="N4" s="45" t="s">
        <v>350</v>
      </c>
      <c r="O4" s="45" t="s">
        <v>351</v>
      </c>
      <c r="P4" s="45" t="s">
        <v>352</v>
      </c>
      <c r="Q4" s="45" t="s">
        <v>353</v>
      </c>
      <c r="R4" s="45" t="s">
        <v>354</v>
      </c>
      <c r="S4" s="45" t="s">
        <v>355</v>
      </c>
      <c r="T4" s="45" t="s">
        <v>356</v>
      </c>
      <c r="U4" s="45" t="s">
        <v>357</v>
      </c>
      <c r="V4" s="254"/>
      <c r="W4" s="256"/>
    </row>
    <row r="5" spans="1:23" ht="22.5" x14ac:dyDescent="0.2">
      <c r="A5" s="257">
        <v>1</v>
      </c>
      <c r="B5" s="258"/>
      <c r="C5" s="258"/>
      <c r="D5" s="258"/>
      <c r="E5" s="258"/>
      <c r="F5" s="258"/>
      <c r="G5" s="5">
        <v>2</v>
      </c>
      <c r="H5" s="46" t="s">
        <v>358</v>
      </c>
      <c r="I5" s="47" t="s">
        <v>359</v>
      </c>
      <c r="J5" s="46" t="s">
        <v>360</v>
      </c>
      <c r="K5" s="47" t="s">
        <v>361</v>
      </c>
      <c r="L5" s="46" t="s">
        <v>362</v>
      </c>
      <c r="M5" s="47" t="s">
        <v>363</v>
      </c>
      <c r="N5" s="46" t="s">
        <v>364</v>
      </c>
      <c r="O5" s="47" t="s">
        <v>365</v>
      </c>
      <c r="P5" s="46" t="s">
        <v>366</v>
      </c>
      <c r="Q5" s="47" t="s">
        <v>367</v>
      </c>
      <c r="R5" s="46" t="s">
        <v>368</v>
      </c>
      <c r="S5" s="47" t="s">
        <v>369</v>
      </c>
      <c r="T5" s="46" t="s">
        <v>370</v>
      </c>
      <c r="U5" s="46" t="s">
        <v>371</v>
      </c>
      <c r="V5" s="46" t="s">
        <v>372</v>
      </c>
      <c r="W5" s="48" t="s">
        <v>373</v>
      </c>
    </row>
    <row r="6" spans="1:23" x14ac:dyDescent="0.2">
      <c r="A6" s="259" t="s">
        <v>374</v>
      </c>
      <c r="B6" s="259"/>
      <c r="C6" s="259"/>
      <c r="D6" s="259"/>
      <c r="E6" s="259"/>
      <c r="F6" s="259"/>
      <c r="G6" s="259"/>
      <c r="H6" s="259"/>
      <c r="I6" s="259"/>
      <c r="J6" s="259"/>
      <c r="K6" s="259"/>
      <c r="L6" s="259"/>
      <c r="M6" s="259"/>
      <c r="N6" s="260"/>
      <c r="O6" s="260"/>
      <c r="P6" s="260"/>
      <c r="Q6" s="260"/>
      <c r="R6" s="260"/>
      <c r="S6" s="260"/>
      <c r="T6" s="260"/>
      <c r="U6" s="260"/>
      <c r="V6" s="260"/>
      <c r="W6" s="261"/>
    </row>
    <row r="7" spans="1:23" x14ac:dyDescent="0.2">
      <c r="A7" s="251" t="s">
        <v>375</v>
      </c>
      <c r="B7" s="251"/>
      <c r="C7" s="251"/>
      <c r="D7" s="251"/>
      <c r="E7" s="251"/>
      <c r="F7" s="251"/>
      <c r="G7" s="6">
        <v>1</v>
      </c>
      <c r="H7" s="49">
        <v>1208895930</v>
      </c>
      <c r="I7" s="49">
        <v>719579</v>
      </c>
      <c r="J7" s="49">
        <v>62447461</v>
      </c>
      <c r="K7" s="49">
        <v>10092359</v>
      </c>
      <c r="L7" s="49">
        <v>10092359</v>
      </c>
      <c r="M7" s="49">
        <v>421760811</v>
      </c>
      <c r="N7" s="49">
        <v>198482961</v>
      </c>
      <c r="O7" s="49">
        <v>0</v>
      </c>
      <c r="P7" s="49">
        <v>0</v>
      </c>
      <c r="Q7" s="49">
        <v>0</v>
      </c>
      <c r="R7" s="49">
        <v>0</v>
      </c>
      <c r="S7" s="49">
        <v>312124544</v>
      </c>
      <c r="T7" s="49">
        <v>102837087</v>
      </c>
      <c r="U7" s="50">
        <f>H7+I7+J7+K7-L7+M7+N7+O7+P7+Q7+R7+S7+T7</f>
        <v>2307268373</v>
      </c>
      <c r="V7" s="49">
        <v>230213919</v>
      </c>
      <c r="W7" s="50">
        <f>U7+V7</f>
        <v>2537482292</v>
      </c>
    </row>
    <row r="8" spans="1:23" x14ac:dyDescent="0.2">
      <c r="A8" s="244" t="s">
        <v>376</v>
      </c>
      <c r="B8" s="244"/>
      <c r="C8" s="244"/>
      <c r="D8" s="244"/>
      <c r="E8" s="244"/>
      <c r="F8" s="244"/>
      <c r="G8" s="6">
        <v>2</v>
      </c>
      <c r="H8" s="49">
        <v>0</v>
      </c>
      <c r="I8" s="49">
        <v>0</v>
      </c>
      <c r="J8" s="49">
        <v>0</v>
      </c>
      <c r="K8" s="49">
        <v>0</v>
      </c>
      <c r="L8" s="49">
        <v>0</v>
      </c>
      <c r="M8" s="49">
        <v>0</v>
      </c>
      <c r="N8" s="49">
        <v>0</v>
      </c>
      <c r="O8" s="49">
        <v>0</v>
      </c>
      <c r="P8" s="49">
        <v>0</v>
      </c>
      <c r="Q8" s="49">
        <v>0</v>
      </c>
      <c r="R8" s="49">
        <v>0</v>
      </c>
      <c r="S8" s="49">
        <v>0</v>
      </c>
      <c r="T8" s="49">
        <v>0</v>
      </c>
      <c r="U8" s="50">
        <f t="shared" ref="U8:U9" si="0">H8+I8+J8+K8-L8+M8+N8+O8+P8+Q8+R8+S8+T8</f>
        <v>0</v>
      </c>
      <c r="V8" s="49">
        <v>0</v>
      </c>
      <c r="W8" s="50">
        <f t="shared" ref="W8:W9" si="1">U8+V8</f>
        <v>0</v>
      </c>
    </row>
    <row r="9" spans="1:23" x14ac:dyDescent="0.2">
      <c r="A9" s="244" t="s">
        <v>377</v>
      </c>
      <c r="B9" s="244"/>
      <c r="C9" s="244"/>
      <c r="D9" s="244"/>
      <c r="E9" s="244"/>
      <c r="F9" s="244"/>
      <c r="G9" s="6">
        <v>3</v>
      </c>
      <c r="H9" s="49">
        <v>0</v>
      </c>
      <c r="I9" s="49">
        <v>0</v>
      </c>
      <c r="J9" s="49">
        <v>0</v>
      </c>
      <c r="K9" s="49">
        <v>0</v>
      </c>
      <c r="L9" s="49">
        <v>0</v>
      </c>
      <c r="M9" s="49">
        <v>0</v>
      </c>
      <c r="N9" s="49">
        <v>0</v>
      </c>
      <c r="O9" s="49">
        <v>0</v>
      </c>
      <c r="P9" s="49">
        <v>0</v>
      </c>
      <c r="Q9" s="49">
        <v>0</v>
      </c>
      <c r="R9" s="49">
        <v>0</v>
      </c>
      <c r="S9" s="49">
        <v>0</v>
      </c>
      <c r="T9" s="49">
        <v>0</v>
      </c>
      <c r="U9" s="50">
        <f t="shared" si="0"/>
        <v>0</v>
      </c>
      <c r="V9" s="49">
        <v>0</v>
      </c>
      <c r="W9" s="50">
        <f t="shared" si="1"/>
        <v>0</v>
      </c>
    </row>
    <row r="10" spans="1:23" ht="24" customHeight="1" x14ac:dyDescent="0.2">
      <c r="A10" s="265" t="s">
        <v>378</v>
      </c>
      <c r="B10" s="265"/>
      <c r="C10" s="265"/>
      <c r="D10" s="265"/>
      <c r="E10" s="265"/>
      <c r="F10" s="265"/>
      <c r="G10" s="7">
        <v>4</v>
      </c>
      <c r="H10" s="50">
        <f>H7+H8+H9</f>
        <v>1208895930</v>
      </c>
      <c r="I10" s="50">
        <f t="shared" ref="I10:W10" si="2">I7+I8+I9</f>
        <v>719579</v>
      </c>
      <c r="J10" s="50">
        <f t="shared" si="2"/>
        <v>62447461</v>
      </c>
      <c r="K10" s="50">
        <f>K7+K8+K9</f>
        <v>10092359</v>
      </c>
      <c r="L10" s="50">
        <f t="shared" si="2"/>
        <v>10092359</v>
      </c>
      <c r="M10" s="50">
        <f t="shared" si="2"/>
        <v>421760811</v>
      </c>
      <c r="N10" s="50">
        <f t="shared" si="2"/>
        <v>198482961</v>
      </c>
      <c r="O10" s="50">
        <f t="shared" si="2"/>
        <v>0</v>
      </c>
      <c r="P10" s="50">
        <f t="shared" si="2"/>
        <v>0</v>
      </c>
      <c r="Q10" s="50">
        <f t="shared" si="2"/>
        <v>0</v>
      </c>
      <c r="R10" s="50">
        <f t="shared" si="2"/>
        <v>0</v>
      </c>
      <c r="S10" s="50">
        <f t="shared" si="2"/>
        <v>312124544</v>
      </c>
      <c r="T10" s="50">
        <f t="shared" si="2"/>
        <v>102837087</v>
      </c>
      <c r="U10" s="50">
        <f t="shared" si="2"/>
        <v>2307268373</v>
      </c>
      <c r="V10" s="50">
        <f t="shared" si="2"/>
        <v>230213919</v>
      </c>
      <c r="W10" s="50">
        <f t="shared" si="2"/>
        <v>2537482292</v>
      </c>
    </row>
    <row r="11" spans="1:23" x14ac:dyDescent="0.2">
      <c r="A11" s="244" t="s">
        <v>379</v>
      </c>
      <c r="B11" s="244"/>
      <c r="C11" s="244"/>
      <c r="D11" s="244"/>
      <c r="E11" s="244"/>
      <c r="F11" s="244"/>
      <c r="G11" s="6">
        <v>5</v>
      </c>
      <c r="H11" s="51">
        <v>0</v>
      </c>
      <c r="I11" s="51">
        <v>0</v>
      </c>
      <c r="J11" s="51">
        <v>0</v>
      </c>
      <c r="K11" s="51">
        <v>0</v>
      </c>
      <c r="L11" s="51">
        <v>0</v>
      </c>
      <c r="M11" s="51">
        <v>0</v>
      </c>
      <c r="N11" s="51">
        <v>0</v>
      </c>
      <c r="O11" s="51">
        <v>0</v>
      </c>
      <c r="P11" s="51">
        <v>0</v>
      </c>
      <c r="Q11" s="51">
        <v>0</v>
      </c>
      <c r="R11" s="51">
        <v>0</v>
      </c>
      <c r="S11" s="51">
        <v>0</v>
      </c>
      <c r="T11" s="49">
        <v>102837087</v>
      </c>
      <c r="U11" s="50">
        <f>H11+I11+J11+K11-L11+M11+N11+O11+P11+Q11+R11+S11+T11</f>
        <v>102837087</v>
      </c>
      <c r="V11" s="49">
        <v>25870940</v>
      </c>
      <c r="W11" s="50">
        <f t="shared" ref="W11:W28" si="3">U11+V11</f>
        <v>128708027</v>
      </c>
    </row>
    <row r="12" spans="1:23" x14ac:dyDescent="0.2">
      <c r="A12" s="244" t="s">
        <v>380</v>
      </c>
      <c r="B12" s="244"/>
      <c r="C12" s="244"/>
      <c r="D12" s="244"/>
      <c r="E12" s="244"/>
      <c r="F12" s="244"/>
      <c r="G12" s="6">
        <v>6</v>
      </c>
      <c r="H12" s="51">
        <v>0</v>
      </c>
      <c r="I12" s="51">
        <v>0</v>
      </c>
      <c r="J12" s="51">
        <v>0</v>
      </c>
      <c r="K12" s="51">
        <v>0</v>
      </c>
      <c r="L12" s="51">
        <v>0</v>
      </c>
      <c r="M12" s="51">
        <v>0</v>
      </c>
      <c r="N12" s="49">
        <v>-352521</v>
      </c>
      <c r="O12" s="51">
        <v>0</v>
      </c>
      <c r="P12" s="51">
        <v>0</v>
      </c>
      <c r="Q12" s="51">
        <v>0</v>
      </c>
      <c r="R12" s="51">
        <v>0</v>
      </c>
      <c r="S12" s="51">
        <v>0</v>
      </c>
      <c r="T12" s="51">
        <v>0</v>
      </c>
      <c r="U12" s="50">
        <f t="shared" ref="U12:U28" si="4">H12+I12+J12+K12-L12+M12+N12+O12+P12+Q12+R12+S12+T12</f>
        <v>-352521</v>
      </c>
      <c r="V12" s="49">
        <v>-316019</v>
      </c>
      <c r="W12" s="50">
        <f t="shared" si="3"/>
        <v>-668540</v>
      </c>
    </row>
    <row r="13" spans="1:23" ht="26.25" customHeight="1" x14ac:dyDescent="0.2">
      <c r="A13" s="244" t="s">
        <v>381</v>
      </c>
      <c r="B13" s="244"/>
      <c r="C13" s="244"/>
      <c r="D13" s="244"/>
      <c r="E13" s="244"/>
      <c r="F13" s="244"/>
      <c r="G13" s="6">
        <v>7</v>
      </c>
      <c r="H13" s="51">
        <v>0</v>
      </c>
      <c r="I13" s="51">
        <v>0</v>
      </c>
      <c r="J13" s="51">
        <v>0</v>
      </c>
      <c r="K13" s="51">
        <v>0</v>
      </c>
      <c r="L13" s="51">
        <v>0</v>
      </c>
      <c r="M13" s="51">
        <v>0</v>
      </c>
      <c r="N13" s="51">
        <v>0</v>
      </c>
      <c r="O13" s="49">
        <v>0</v>
      </c>
      <c r="P13" s="51">
        <v>0</v>
      </c>
      <c r="Q13" s="51">
        <v>0</v>
      </c>
      <c r="R13" s="51">
        <v>0</v>
      </c>
      <c r="S13" s="49">
        <v>0</v>
      </c>
      <c r="T13" s="49">
        <v>0</v>
      </c>
      <c r="U13" s="50">
        <f t="shared" si="4"/>
        <v>0</v>
      </c>
      <c r="V13" s="49">
        <v>0</v>
      </c>
      <c r="W13" s="50">
        <f t="shared" si="3"/>
        <v>0</v>
      </c>
    </row>
    <row r="14" spans="1:23" ht="29.25" customHeight="1" x14ac:dyDescent="0.2">
      <c r="A14" s="244" t="s">
        <v>382</v>
      </c>
      <c r="B14" s="244"/>
      <c r="C14" s="244"/>
      <c r="D14" s="244"/>
      <c r="E14" s="244"/>
      <c r="F14" s="244"/>
      <c r="G14" s="6">
        <v>8</v>
      </c>
      <c r="H14" s="51">
        <v>0</v>
      </c>
      <c r="I14" s="51">
        <v>0</v>
      </c>
      <c r="J14" s="51">
        <v>0</v>
      </c>
      <c r="K14" s="51">
        <v>0</v>
      </c>
      <c r="L14" s="51">
        <v>0</v>
      </c>
      <c r="M14" s="51">
        <v>0</v>
      </c>
      <c r="N14" s="51">
        <v>0</v>
      </c>
      <c r="O14" s="51">
        <v>0</v>
      </c>
      <c r="P14" s="49">
        <v>0</v>
      </c>
      <c r="Q14" s="51">
        <v>0</v>
      </c>
      <c r="R14" s="51">
        <v>0</v>
      </c>
      <c r="S14" s="49">
        <v>0</v>
      </c>
      <c r="T14" s="49">
        <v>0</v>
      </c>
      <c r="U14" s="50">
        <f t="shared" si="4"/>
        <v>0</v>
      </c>
      <c r="V14" s="49">
        <v>0</v>
      </c>
      <c r="W14" s="50">
        <f t="shared" si="3"/>
        <v>0</v>
      </c>
    </row>
    <row r="15" spans="1:23" x14ac:dyDescent="0.2">
      <c r="A15" s="244" t="s">
        <v>383</v>
      </c>
      <c r="B15" s="244"/>
      <c r="C15" s="244"/>
      <c r="D15" s="244"/>
      <c r="E15" s="244"/>
      <c r="F15" s="244"/>
      <c r="G15" s="6">
        <v>9</v>
      </c>
      <c r="H15" s="51">
        <v>0</v>
      </c>
      <c r="I15" s="51">
        <v>0</v>
      </c>
      <c r="J15" s="51">
        <v>0</v>
      </c>
      <c r="K15" s="51">
        <v>0</v>
      </c>
      <c r="L15" s="51">
        <v>0</v>
      </c>
      <c r="M15" s="51">
        <v>0</v>
      </c>
      <c r="N15" s="51">
        <v>0</v>
      </c>
      <c r="O15" s="51">
        <v>0</v>
      </c>
      <c r="P15" s="51">
        <v>0</v>
      </c>
      <c r="Q15" s="49">
        <v>0</v>
      </c>
      <c r="R15" s="51">
        <v>0</v>
      </c>
      <c r="S15" s="49">
        <v>0</v>
      </c>
      <c r="T15" s="49">
        <v>0</v>
      </c>
      <c r="U15" s="50">
        <f t="shared" si="4"/>
        <v>0</v>
      </c>
      <c r="V15" s="49">
        <v>0</v>
      </c>
      <c r="W15" s="50">
        <f t="shared" si="3"/>
        <v>0</v>
      </c>
    </row>
    <row r="16" spans="1:23" ht="28.5" customHeight="1" x14ac:dyDescent="0.2">
      <c r="A16" s="244" t="s">
        <v>384</v>
      </c>
      <c r="B16" s="244"/>
      <c r="C16" s="244"/>
      <c r="D16" s="244"/>
      <c r="E16" s="244"/>
      <c r="F16" s="244"/>
      <c r="G16" s="6">
        <v>10</v>
      </c>
      <c r="H16" s="51">
        <v>0</v>
      </c>
      <c r="I16" s="51">
        <v>0</v>
      </c>
      <c r="J16" s="51">
        <v>0</v>
      </c>
      <c r="K16" s="51">
        <v>0</v>
      </c>
      <c r="L16" s="51">
        <v>0</v>
      </c>
      <c r="M16" s="51">
        <v>0</v>
      </c>
      <c r="N16" s="51">
        <v>0</v>
      </c>
      <c r="O16" s="51">
        <v>0</v>
      </c>
      <c r="P16" s="51">
        <v>0</v>
      </c>
      <c r="Q16" s="51">
        <v>0</v>
      </c>
      <c r="R16" s="49">
        <v>0</v>
      </c>
      <c r="S16" s="49">
        <v>0</v>
      </c>
      <c r="T16" s="49">
        <v>0</v>
      </c>
      <c r="U16" s="50">
        <f t="shared" si="4"/>
        <v>0</v>
      </c>
      <c r="V16" s="49">
        <v>0</v>
      </c>
      <c r="W16" s="50">
        <f t="shared" si="3"/>
        <v>0</v>
      </c>
    </row>
    <row r="17" spans="1:23" ht="23.25" customHeight="1" x14ac:dyDescent="0.2">
      <c r="A17" s="244" t="s">
        <v>385</v>
      </c>
      <c r="B17" s="244"/>
      <c r="C17" s="244"/>
      <c r="D17" s="244"/>
      <c r="E17" s="244"/>
      <c r="F17" s="244"/>
      <c r="G17" s="6">
        <v>11</v>
      </c>
      <c r="H17" s="51">
        <v>0</v>
      </c>
      <c r="I17" s="51">
        <v>0</v>
      </c>
      <c r="J17" s="51">
        <v>0</v>
      </c>
      <c r="K17" s="51">
        <v>0</v>
      </c>
      <c r="L17" s="51">
        <v>0</v>
      </c>
      <c r="M17" s="51">
        <v>0</v>
      </c>
      <c r="N17" s="49">
        <v>0</v>
      </c>
      <c r="O17" s="49">
        <v>0</v>
      </c>
      <c r="P17" s="49">
        <v>0</v>
      </c>
      <c r="Q17" s="49">
        <v>0</v>
      </c>
      <c r="R17" s="49">
        <v>0</v>
      </c>
      <c r="S17" s="49">
        <v>0</v>
      </c>
      <c r="T17" s="49">
        <v>0</v>
      </c>
      <c r="U17" s="50">
        <f t="shared" si="4"/>
        <v>0</v>
      </c>
      <c r="V17" s="49">
        <v>0</v>
      </c>
      <c r="W17" s="50">
        <f t="shared" si="3"/>
        <v>0</v>
      </c>
    </row>
    <row r="18" spans="1:23" x14ac:dyDescent="0.2">
      <c r="A18" s="244" t="s">
        <v>386</v>
      </c>
      <c r="B18" s="244"/>
      <c r="C18" s="244"/>
      <c r="D18" s="244"/>
      <c r="E18" s="244"/>
      <c r="F18" s="244"/>
      <c r="G18" s="6">
        <v>12</v>
      </c>
      <c r="H18" s="51">
        <v>0</v>
      </c>
      <c r="I18" s="51">
        <v>0</v>
      </c>
      <c r="J18" s="51">
        <v>0</v>
      </c>
      <c r="K18" s="51">
        <v>0</v>
      </c>
      <c r="L18" s="51">
        <v>0</v>
      </c>
      <c r="M18" s="51">
        <v>0</v>
      </c>
      <c r="N18" s="49">
        <v>0</v>
      </c>
      <c r="O18" s="49">
        <v>0</v>
      </c>
      <c r="P18" s="49">
        <v>0</v>
      </c>
      <c r="Q18" s="49">
        <v>0</v>
      </c>
      <c r="R18" s="49">
        <v>0</v>
      </c>
      <c r="S18" s="49">
        <v>0</v>
      </c>
      <c r="T18" s="49">
        <v>0</v>
      </c>
      <c r="U18" s="50">
        <f t="shared" si="4"/>
        <v>0</v>
      </c>
      <c r="V18" s="49">
        <v>0</v>
      </c>
      <c r="W18" s="50">
        <f t="shared" si="3"/>
        <v>0</v>
      </c>
    </row>
    <row r="19" spans="1:23" x14ac:dyDescent="0.2">
      <c r="A19" s="244" t="s">
        <v>387</v>
      </c>
      <c r="B19" s="244"/>
      <c r="C19" s="244"/>
      <c r="D19" s="244"/>
      <c r="E19" s="244"/>
      <c r="F19" s="244"/>
      <c r="G19" s="6">
        <v>13</v>
      </c>
      <c r="H19" s="49">
        <v>0</v>
      </c>
      <c r="I19" s="49">
        <v>0</v>
      </c>
      <c r="J19" s="49">
        <v>0</v>
      </c>
      <c r="K19" s="49">
        <v>0</v>
      </c>
      <c r="L19" s="49">
        <v>0</v>
      </c>
      <c r="M19" s="49">
        <v>0</v>
      </c>
      <c r="N19" s="49">
        <v>0</v>
      </c>
      <c r="O19" s="49">
        <v>0</v>
      </c>
      <c r="P19" s="49">
        <v>0</v>
      </c>
      <c r="Q19" s="49">
        <v>0</v>
      </c>
      <c r="R19" s="49">
        <v>0</v>
      </c>
      <c r="S19" s="49">
        <v>0</v>
      </c>
      <c r="T19" s="49">
        <v>0</v>
      </c>
      <c r="U19" s="50">
        <f t="shared" si="4"/>
        <v>0</v>
      </c>
      <c r="V19" s="49">
        <v>0</v>
      </c>
      <c r="W19" s="50">
        <f t="shared" si="3"/>
        <v>0</v>
      </c>
    </row>
    <row r="20" spans="1:23" x14ac:dyDescent="0.2">
      <c r="A20" s="244" t="s">
        <v>388</v>
      </c>
      <c r="B20" s="244"/>
      <c r="C20" s="244"/>
      <c r="D20" s="244"/>
      <c r="E20" s="244"/>
      <c r="F20" s="244"/>
      <c r="G20" s="6">
        <v>14</v>
      </c>
      <c r="H20" s="51">
        <v>0</v>
      </c>
      <c r="I20" s="51">
        <v>0</v>
      </c>
      <c r="J20" s="51">
        <v>0</v>
      </c>
      <c r="K20" s="51">
        <v>0</v>
      </c>
      <c r="L20" s="51">
        <v>0</v>
      </c>
      <c r="M20" s="51">
        <v>0</v>
      </c>
      <c r="N20" s="49">
        <v>0</v>
      </c>
      <c r="O20" s="49">
        <v>0</v>
      </c>
      <c r="P20" s="49">
        <v>0</v>
      </c>
      <c r="Q20" s="49">
        <v>0</v>
      </c>
      <c r="R20" s="49">
        <v>0</v>
      </c>
      <c r="S20" s="49">
        <v>0</v>
      </c>
      <c r="T20" s="49">
        <v>0</v>
      </c>
      <c r="U20" s="50">
        <f t="shared" si="4"/>
        <v>0</v>
      </c>
      <c r="V20" s="49">
        <v>0</v>
      </c>
      <c r="W20" s="50">
        <f t="shared" si="3"/>
        <v>0</v>
      </c>
    </row>
    <row r="21" spans="1:23" ht="30.75" customHeight="1" x14ac:dyDescent="0.2">
      <c r="A21" s="244" t="s">
        <v>389</v>
      </c>
      <c r="B21" s="244"/>
      <c r="C21" s="244"/>
      <c r="D21" s="244"/>
      <c r="E21" s="244"/>
      <c r="F21" s="244"/>
      <c r="G21" s="6">
        <v>15</v>
      </c>
      <c r="H21" s="49">
        <v>0</v>
      </c>
      <c r="I21" s="49">
        <v>0</v>
      </c>
      <c r="J21" s="49">
        <v>0</v>
      </c>
      <c r="K21" s="49">
        <v>0</v>
      </c>
      <c r="L21" s="49">
        <v>0</v>
      </c>
      <c r="M21" s="49">
        <v>0</v>
      </c>
      <c r="N21" s="49">
        <v>0</v>
      </c>
      <c r="O21" s="49">
        <v>0</v>
      </c>
      <c r="P21" s="49">
        <v>0</v>
      </c>
      <c r="Q21" s="49">
        <v>0</v>
      </c>
      <c r="R21" s="49">
        <v>0</v>
      </c>
      <c r="S21" s="49">
        <v>0</v>
      </c>
      <c r="T21" s="49">
        <v>0</v>
      </c>
      <c r="U21" s="50">
        <f t="shared" si="4"/>
        <v>0</v>
      </c>
      <c r="V21" s="49">
        <v>0</v>
      </c>
      <c r="W21" s="50">
        <f t="shared" si="3"/>
        <v>0</v>
      </c>
    </row>
    <row r="22" spans="1:23" ht="28.5" customHeight="1" x14ac:dyDescent="0.2">
      <c r="A22" s="244" t="s">
        <v>390</v>
      </c>
      <c r="B22" s="244"/>
      <c r="C22" s="244"/>
      <c r="D22" s="244"/>
      <c r="E22" s="244"/>
      <c r="F22" s="244"/>
      <c r="G22" s="6">
        <v>16</v>
      </c>
      <c r="H22" s="49">
        <v>0</v>
      </c>
      <c r="I22" s="49">
        <v>0</v>
      </c>
      <c r="J22" s="49">
        <v>0</v>
      </c>
      <c r="K22" s="49">
        <v>0</v>
      </c>
      <c r="L22" s="49">
        <v>0</v>
      </c>
      <c r="M22" s="49">
        <v>0</v>
      </c>
      <c r="N22" s="49">
        <v>0</v>
      </c>
      <c r="O22" s="49">
        <v>0</v>
      </c>
      <c r="P22" s="49">
        <v>0</v>
      </c>
      <c r="Q22" s="49">
        <v>0</v>
      </c>
      <c r="R22" s="49">
        <v>0</v>
      </c>
      <c r="S22" s="49">
        <v>0</v>
      </c>
      <c r="T22" s="49">
        <v>0</v>
      </c>
      <c r="U22" s="50">
        <f t="shared" si="4"/>
        <v>0</v>
      </c>
      <c r="V22" s="49">
        <v>0</v>
      </c>
      <c r="W22" s="50">
        <f t="shared" si="3"/>
        <v>0</v>
      </c>
    </row>
    <row r="23" spans="1:23" ht="26.25" customHeight="1" x14ac:dyDescent="0.2">
      <c r="A23" s="244" t="s">
        <v>391</v>
      </c>
      <c r="B23" s="244"/>
      <c r="C23" s="244"/>
      <c r="D23" s="244"/>
      <c r="E23" s="244"/>
      <c r="F23" s="244"/>
      <c r="G23" s="6">
        <v>17</v>
      </c>
      <c r="H23" s="49">
        <v>0</v>
      </c>
      <c r="I23" s="49">
        <v>0</v>
      </c>
      <c r="J23" s="49">
        <v>0</v>
      </c>
      <c r="K23" s="49">
        <v>0</v>
      </c>
      <c r="L23" s="49">
        <v>0</v>
      </c>
      <c r="M23" s="49">
        <v>0</v>
      </c>
      <c r="N23" s="49">
        <v>0</v>
      </c>
      <c r="O23" s="49">
        <v>0</v>
      </c>
      <c r="P23" s="49">
        <v>0</v>
      </c>
      <c r="Q23" s="49">
        <v>0</v>
      </c>
      <c r="R23" s="49">
        <v>0</v>
      </c>
      <c r="S23" s="49">
        <v>0</v>
      </c>
      <c r="T23" s="49">
        <v>0</v>
      </c>
      <c r="U23" s="50">
        <f t="shared" si="4"/>
        <v>0</v>
      </c>
      <c r="V23" s="49">
        <v>0</v>
      </c>
      <c r="W23" s="50">
        <f t="shared" si="3"/>
        <v>0</v>
      </c>
    </row>
    <row r="24" spans="1:23" x14ac:dyDescent="0.2">
      <c r="A24" s="244" t="s">
        <v>392</v>
      </c>
      <c r="B24" s="244"/>
      <c r="C24" s="244"/>
      <c r="D24" s="244"/>
      <c r="E24" s="244"/>
      <c r="F24" s="244"/>
      <c r="G24" s="6">
        <v>18</v>
      </c>
      <c r="H24" s="49">
        <v>0</v>
      </c>
      <c r="I24" s="49">
        <v>0</v>
      </c>
      <c r="J24" s="49">
        <v>0</v>
      </c>
      <c r="K24" s="49">
        <v>0</v>
      </c>
      <c r="L24" s="49">
        <v>5948575</v>
      </c>
      <c r="M24" s="49">
        <v>0</v>
      </c>
      <c r="N24" s="49">
        <v>0</v>
      </c>
      <c r="O24" s="49">
        <v>0</v>
      </c>
      <c r="P24" s="49">
        <v>0</v>
      </c>
      <c r="Q24" s="49">
        <v>0</v>
      </c>
      <c r="R24" s="49">
        <v>0</v>
      </c>
      <c r="S24" s="49">
        <v>0</v>
      </c>
      <c r="T24" s="49">
        <v>0</v>
      </c>
      <c r="U24" s="50">
        <f t="shared" si="4"/>
        <v>-5948575</v>
      </c>
      <c r="V24" s="49">
        <v>0</v>
      </c>
      <c r="W24" s="50">
        <f t="shared" si="3"/>
        <v>-5948575</v>
      </c>
    </row>
    <row r="25" spans="1:23" x14ac:dyDescent="0.2">
      <c r="A25" s="244" t="s">
        <v>393</v>
      </c>
      <c r="B25" s="244"/>
      <c r="C25" s="244"/>
      <c r="D25" s="244"/>
      <c r="E25" s="244"/>
      <c r="F25" s="244"/>
      <c r="G25" s="6">
        <v>19</v>
      </c>
      <c r="H25" s="49">
        <v>0</v>
      </c>
      <c r="I25" s="49">
        <v>0</v>
      </c>
      <c r="J25" s="49">
        <v>0</v>
      </c>
      <c r="K25" s="49">
        <v>0</v>
      </c>
      <c r="L25" s="49">
        <v>0</v>
      </c>
      <c r="M25" s="49">
        <v>0</v>
      </c>
      <c r="N25" s="49">
        <v>0</v>
      </c>
      <c r="O25" s="49">
        <v>0</v>
      </c>
      <c r="P25" s="49">
        <v>0</v>
      </c>
      <c r="Q25" s="49">
        <v>0</v>
      </c>
      <c r="R25" s="49">
        <v>0</v>
      </c>
      <c r="S25" s="49">
        <v>-36929037</v>
      </c>
      <c r="T25" s="49">
        <v>0</v>
      </c>
      <c r="U25" s="50">
        <f t="shared" si="4"/>
        <v>-36929037</v>
      </c>
      <c r="V25" s="49">
        <v>-15139773</v>
      </c>
      <c r="W25" s="50">
        <f t="shared" si="3"/>
        <v>-52068810</v>
      </c>
    </row>
    <row r="26" spans="1:23" x14ac:dyDescent="0.2">
      <c r="A26" s="244" t="s">
        <v>394</v>
      </c>
      <c r="B26" s="244"/>
      <c r="C26" s="244"/>
      <c r="D26" s="244"/>
      <c r="E26" s="244"/>
      <c r="F26" s="244"/>
      <c r="G26" s="6">
        <v>20</v>
      </c>
      <c r="H26" s="49">
        <v>0</v>
      </c>
      <c r="I26" s="49">
        <v>0</v>
      </c>
      <c r="J26" s="49">
        <v>0</v>
      </c>
      <c r="K26" s="49">
        <v>-51425</v>
      </c>
      <c r="L26" s="49">
        <v>0</v>
      </c>
      <c r="M26" s="49">
        <v>0</v>
      </c>
      <c r="N26" s="49">
        <v>66314</v>
      </c>
      <c r="O26" s="49">
        <v>0</v>
      </c>
      <c r="P26" s="49">
        <v>0</v>
      </c>
      <c r="Q26" s="49">
        <v>0</v>
      </c>
      <c r="R26" s="49">
        <v>0</v>
      </c>
      <c r="S26" s="49">
        <v>1217047</v>
      </c>
      <c r="T26" s="49">
        <v>0</v>
      </c>
      <c r="U26" s="50">
        <f t="shared" si="4"/>
        <v>1231936</v>
      </c>
      <c r="V26" s="49">
        <v>-9724792</v>
      </c>
      <c r="W26" s="50">
        <f t="shared" si="3"/>
        <v>-8492856</v>
      </c>
    </row>
    <row r="27" spans="1:23" x14ac:dyDescent="0.2">
      <c r="A27" s="244" t="s">
        <v>395</v>
      </c>
      <c r="B27" s="244"/>
      <c r="C27" s="244"/>
      <c r="D27" s="244"/>
      <c r="E27" s="244"/>
      <c r="F27" s="244"/>
      <c r="G27" s="6">
        <v>21</v>
      </c>
      <c r="H27" s="49">
        <v>0</v>
      </c>
      <c r="I27" s="49">
        <v>0</v>
      </c>
      <c r="J27" s="49">
        <v>4526604</v>
      </c>
      <c r="K27" s="49">
        <v>6000000</v>
      </c>
      <c r="L27" s="49">
        <v>0</v>
      </c>
      <c r="M27" s="49">
        <v>16360501</v>
      </c>
      <c r="N27" s="49">
        <v>38797796</v>
      </c>
      <c r="O27" s="49">
        <v>0</v>
      </c>
      <c r="P27" s="49">
        <v>0</v>
      </c>
      <c r="Q27" s="49">
        <v>0</v>
      </c>
      <c r="R27" s="49">
        <v>0</v>
      </c>
      <c r="S27" s="49">
        <v>17940713</v>
      </c>
      <c r="T27" s="49">
        <v>-83625614</v>
      </c>
      <c r="U27" s="50">
        <f t="shared" si="4"/>
        <v>0</v>
      </c>
      <c r="V27" s="49">
        <v>0</v>
      </c>
      <c r="W27" s="50">
        <f t="shared" si="3"/>
        <v>0</v>
      </c>
    </row>
    <row r="28" spans="1:23" x14ac:dyDescent="0.2">
      <c r="A28" s="244" t="s">
        <v>396</v>
      </c>
      <c r="B28" s="244"/>
      <c r="C28" s="244"/>
      <c r="D28" s="244"/>
      <c r="E28" s="244"/>
      <c r="F28" s="244"/>
      <c r="G28" s="6">
        <v>22</v>
      </c>
      <c r="H28" s="49">
        <v>0</v>
      </c>
      <c r="I28" s="49">
        <v>0</v>
      </c>
      <c r="J28" s="49">
        <v>0</v>
      </c>
      <c r="K28" s="49">
        <v>0</v>
      </c>
      <c r="L28" s="49">
        <v>0</v>
      </c>
      <c r="M28" s="49">
        <v>0</v>
      </c>
      <c r="N28" s="49">
        <v>0</v>
      </c>
      <c r="O28" s="49">
        <v>0</v>
      </c>
      <c r="P28" s="49">
        <v>0</v>
      </c>
      <c r="Q28" s="49">
        <v>0</v>
      </c>
      <c r="R28" s="49">
        <v>0</v>
      </c>
      <c r="S28" s="49">
        <v>0</v>
      </c>
      <c r="T28" s="49">
        <v>0</v>
      </c>
      <c r="U28" s="50">
        <f t="shared" si="4"/>
        <v>0</v>
      </c>
      <c r="V28" s="49">
        <v>0</v>
      </c>
      <c r="W28" s="50">
        <f t="shared" si="3"/>
        <v>0</v>
      </c>
    </row>
    <row r="29" spans="1:23" ht="21.75" customHeight="1" x14ac:dyDescent="0.2">
      <c r="A29" s="252" t="s">
        <v>397</v>
      </c>
      <c r="B29" s="252"/>
      <c r="C29" s="252"/>
      <c r="D29" s="252"/>
      <c r="E29" s="252"/>
      <c r="F29" s="252"/>
      <c r="G29" s="8">
        <v>23</v>
      </c>
      <c r="H29" s="52">
        <f>SUM(H10:H28)</f>
        <v>1208895930</v>
      </c>
      <c r="I29" s="52">
        <f t="shared" ref="I29:W29" si="5">SUM(I10:I28)</f>
        <v>719579</v>
      </c>
      <c r="J29" s="52">
        <f t="shared" si="5"/>
        <v>66974065</v>
      </c>
      <c r="K29" s="52">
        <f t="shared" si="5"/>
        <v>16040934</v>
      </c>
      <c r="L29" s="52">
        <f t="shared" si="5"/>
        <v>16040934</v>
      </c>
      <c r="M29" s="52">
        <f t="shared" si="5"/>
        <v>438121312</v>
      </c>
      <c r="N29" s="52">
        <f t="shared" si="5"/>
        <v>236994550</v>
      </c>
      <c r="O29" s="52">
        <f t="shared" si="5"/>
        <v>0</v>
      </c>
      <c r="P29" s="52">
        <f t="shared" si="5"/>
        <v>0</v>
      </c>
      <c r="Q29" s="52">
        <f t="shared" si="5"/>
        <v>0</v>
      </c>
      <c r="R29" s="52">
        <f t="shared" si="5"/>
        <v>0</v>
      </c>
      <c r="S29" s="52">
        <f t="shared" si="5"/>
        <v>294353267</v>
      </c>
      <c r="T29" s="52">
        <f t="shared" si="5"/>
        <v>122048560</v>
      </c>
      <c r="U29" s="52">
        <f t="shared" si="5"/>
        <v>2368107263</v>
      </c>
      <c r="V29" s="52">
        <f t="shared" si="5"/>
        <v>230904275</v>
      </c>
      <c r="W29" s="52">
        <f t="shared" si="5"/>
        <v>2599011538</v>
      </c>
    </row>
    <row r="30" spans="1:23" x14ac:dyDescent="0.2">
      <c r="A30" s="246" t="s">
        <v>398</v>
      </c>
      <c r="B30" s="247"/>
      <c r="C30" s="247"/>
      <c r="D30" s="247"/>
      <c r="E30" s="247"/>
      <c r="F30" s="247"/>
      <c r="G30" s="247"/>
      <c r="H30" s="247"/>
      <c r="I30" s="247"/>
      <c r="J30" s="247"/>
      <c r="K30" s="247"/>
      <c r="L30" s="247"/>
      <c r="M30" s="247"/>
      <c r="N30" s="247"/>
      <c r="O30" s="247"/>
      <c r="P30" s="247"/>
      <c r="Q30" s="247"/>
      <c r="R30" s="247"/>
      <c r="S30" s="247"/>
      <c r="T30" s="247"/>
      <c r="U30" s="247"/>
      <c r="V30" s="247"/>
      <c r="W30" s="247"/>
    </row>
    <row r="31" spans="1:23" ht="36.75" customHeight="1" x14ac:dyDescent="0.2">
      <c r="A31" s="248" t="s">
        <v>399</v>
      </c>
      <c r="B31" s="248"/>
      <c r="C31" s="248"/>
      <c r="D31" s="248"/>
      <c r="E31" s="248"/>
      <c r="F31" s="248"/>
      <c r="G31" s="7">
        <v>24</v>
      </c>
      <c r="H31" s="50">
        <f>SUM(H12:H20)</f>
        <v>0</v>
      </c>
      <c r="I31" s="50">
        <f t="shared" ref="I31:W31" si="6">SUM(I12:I20)</f>
        <v>0</v>
      </c>
      <c r="J31" s="50">
        <f t="shared" si="6"/>
        <v>0</v>
      </c>
      <c r="K31" s="50">
        <f t="shared" si="6"/>
        <v>0</v>
      </c>
      <c r="L31" s="50">
        <f t="shared" si="6"/>
        <v>0</v>
      </c>
      <c r="M31" s="50">
        <f t="shared" si="6"/>
        <v>0</v>
      </c>
      <c r="N31" s="50">
        <f t="shared" si="6"/>
        <v>-352521</v>
      </c>
      <c r="O31" s="50">
        <f t="shared" si="6"/>
        <v>0</v>
      </c>
      <c r="P31" s="50">
        <f t="shared" si="6"/>
        <v>0</v>
      </c>
      <c r="Q31" s="50">
        <f t="shared" si="6"/>
        <v>0</v>
      </c>
      <c r="R31" s="50">
        <f t="shared" si="6"/>
        <v>0</v>
      </c>
      <c r="S31" s="50">
        <f t="shared" si="6"/>
        <v>0</v>
      </c>
      <c r="T31" s="50">
        <f t="shared" si="6"/>
        <v>0</v>
      </c>
      <c r="U31" s="50">
        <f t="shared" si="6"/>
        <v>-352521</v>
      </c>
      <c r="V31" s="50">
        <f t="shared" si="6"/>
        <v>-316019</v>
      </c>
      <c r="W31" s="50">
        <f t="shared" si="6"/>
        <v>-668540</v>
      </c>
    </row>
    <row r="32" spans="1:23" ht="31.5" customHeight="1" x14ac:dyDescent="0.2">
      <c r="A32" s="248" t="s">
        <v>400</v>
      </c>
      <c r="B32" s="248"/>
      <c r="C32" s="248"/>
      <c r="D32" s="248"/>
      <c r="E32" s="248"/>
      <c r="F32" s="248"/>
      <c r="G32" s="7">
        <v>25</v>
      </c>
      <c r="H32" s="50">
        <f>H11+H31</f>
        <v>0</v>
      </c>
      <c r="I32" s="50">
        <f t="shared" ref="I32:W32" si="7">I11+I31</f>
        <v>0</v>
      </c>
      <c r="J32" s="50">
        <f t="shared" si="7"/>
        <v>0</v>
      </c>
      <c r="K32" s="50">
        <f t="shared" si="7"/>
        <v>0</v>
      </c>
      <c r="L32" s="50">
        <f t="shared" si="7"/>
        <v>0</v>
      </c>
      <c r="M32" s="50">
        <f t="shared" si="7"/>
        <v>0</v>
      </c>
      <c r="N32" s="50">
        <f t="shared" si="7"/>
        <v>-352521</v>
      </c>
      <c r="O32" s="50">
        <f t="shared" si="7"/>
        <v>0</v>
      </c>
      <c r="P32" s="50">
        <f t="shared" si="7"/>
        <v>0</v>
      </c>
      <c r="Q32" s="50">
        <f t="shared" si="7"/>
        <v>0</v>
      </c>
      <c r="R32" s="50">
        <f t="shared" si="7"/>
        <v>0</v>
      </c>
      <c r="S32" s="50">
        <f t="shared" si="7"/>
        <v>0</v>
      </c>
      <c r="T32" s="50">
        <f t="shared" si="7"/>
        <v>102837087</v>
      </c>
      <c r="U32" s="50">
        <f t="shared" si="7"/>
        <v>102484566</v>
      </c>
      <c r="V32" s="50">
        <f t="shared" si="7"/>
        <v>25554921</v>
      </c>
      <c r="W32" s="50">
        <f t="shared" si="7"/>
        <v>128039487</v>
      </c>
    </row>
    <row r="33" spans="1:23" ht="30.75" customHeight="1" x14ac:dyDescent="0.2">
      <c r="A33" s="249" t="s">
        <v>401</v>
      </c>
      <c r="B33" s="249"/>
      <c r="C33" s="249"/>
      <c r="D33" s="249"/>
      <c r="E33" s="249"/>
      <c r="F33" s="249"/>
      <c r="G33" s="8">
        <v>26</v>
      </c>
      <c r="H33" s="52">
        <f>SUM(H21:H28)</f>
        <v>0</v>
      </c>
      <c r="I33" s="52">
        <f t="shared" ref="I33:W33" si="8">SUM(I21:I28)</f>
        <v>0</v>
      </c>
      <c r="J33" s="52">
        <f t="shared" si="8"/>
        <v>4526604</v>
      </c>
      <c r="K33" s="52">
        <f t="shared" si="8"/>
        <v>5948575</v>
      </c>
      <c r="L33" s="52">
        <f t="shared" si="8"/>
        <v>5948575</v>
      </c>
      <c r="M33" s="52">
        <f t="shared" si="8"/>
        <v>16360501</v>
      </c>
      <c r="N33" s="52">
        <f t="shared" si="8"/>
        <v>38864110</v>
      </c>
      <c r="O33" s="52">
        <f t="shared" si="8"/>
        <v>0</v>
      </c>
      <c r="P33" s="52">
        <f t="shared" si="8"/>
        <v>0</v>
      </c>
      <c r="Q33" s="52">
        <f t="shared" si="8"/>
        <v>0</v>
      </c>
      <c r="R33" s="52">
        <f t="shared" si="8"/>
        <v>0</v>
      </c>
      <c r="S33" s="52">
        <f t="shared" si="8"/>
        <v>-17771277</v>
      </c>
      <c r="T33" s="52">
        <f t="shared" si="8"/>
        <v>-83625614</v>
      </c>
      <c r="U33" s="52">
        <f t="shared" si="8"/>
        <v>-41645676</v>
      </c>
      <c r="V33" s="52">
        <f t="shared" si="8"/>
        <v>-24864565</v>
      </c>
      <c r="W33" s="52">
        <f t="shared" si="8"/>
        <v>-66510241</v>
      </c>
    </row>
    <row r="34" spans="1:23" x14ac:dyDescent="0.2">
      <c r="A34" s="246" t="s">
        <v>402</v>
      </c>
      <c r="B34" s="250"/>
      <c r="C34" s="250"/>
      <c r="D34" s="250"/>
      <c r="E34" s="250"/>
      <c r="F34" s="250"/>
      <c r="G34" s="250"/>
      <c r="H34" s="250"/>
      <c r="I34" s="250"/>
      <c r="J34" s="250"/>
      <c r="K34" s="250"/>
      <c r="L34" s="250"/>
      <c r="M34" s="250"/>
      <c r="N34" s="250"/>
      <c r="O34" s="250"/>
      <c r="P34" s="250"/>
      <c r="Q34" s="250"/>
      <c r="R34" s="250"/>
      <c r="S34" s="250"/>
      <c r="T34" s="250"/>
      <c r="U34" s="250"/>
      <c r="V34" s="250"/>
      <c r="W34" s="250"/>
    </row>
    <row r="35" spans="1:23" x14ac:dyDescent="0.2">
      <c r="A35" s="251" t="s">
        <v>403</v>
      </c>
      <c r="B35" s="251"/>
      <c r="C35" s="251"/>
      <c r="D35" s="251"/>
      <c r="E35" s="251"/>
      <c r="F35" s="251"/>
      <c r="G35" s="6">
        <v>27</v>
      </c>
      <c r="H35" s="49">
        <v>1208895930</v>
      </c>
      <c r="I35" s="49">
        <v>719579</v>
      </c>
      <c r="J35" s="49">
        <v>62447461</v>
      </c>
      <c r="K35" s="49">
        <v>10092359</v>
      </c>
      <c r="L35" s="49">
        <v>10092359</v>
      </c>
      <c r="M35" s="49">
        <v>421760811</v>
      </c>
      <c r="N35" s="49">
        <v>198482961</v>
      </c>
      <c r="O35" s="49">
        <v>0</v>
      </c>
      <c r="P35" s="49">
        <v>0</v>
      </c>
      <c r="Q35" s="49">
        <v>0</v>
      </c>
      <c r="R35" s="49">
        <v>0</v>
      </c>
      <c r="S35" s="49">
        <v>312124544</v>
      </c>
      <c r="T35" s="49">
        <v>102837087</v>
      </c>
      <c r="U35" s="53">
        <f t="shared" ref="U35:U37" si="9">H35+I35+J35+K35-L35+M35+N35+O35+P35+Q35+R35+S35+T35</f>
        <v>2307268373</v>
      </c>
      <c r="V35" s="49">
        <v>230213919</v>
      </c>
      <c r="W35" s="53">
        <f t="shared" ref="W35:W37" si="10">U35+V35</f>
        <v>2537482292</v>
      </c>
    </row>
    <row r="36" spans="1:23" x14ac:dyDescent="0.2">
      <c r="A36" s="244" t="s">
        <v>404</v>
      </c>
      <c r="B36" s="244"/>
      <c r="C36" s="244"/>
      <c r="D36" s="244"/>
      <c r="E36" s="244"/>
      <c r="F36" s="244"/>
      <c r="G36" s="6">
        <v>28</v>
      </c>
      <c r="H36" s="49">
        <v>0</v>
      </c>
      <c r="I36" s="49">
        <v>0</v>
      </c>
      <c r="J36" s="49">
        <v>0</v>
      </c>
      <c r="K36" s="49">
        <v>0</v>
      </c>
      <c r="L36" s="49">
        <v>0</v>
      </c>
      <c r="M36" s="49">
        <v>0</v>
      </c>
      <c r="N36" s="49">
        <v>0</v>
      </c>
      <c r="O36" s="49">
        <v>0</v>
      </c>
      <c r="P36" s="49">
        <v>0</v>
      </c>
      <c r="Q36" s="49">
        <v>0</v>
      </c>
      <c r="R36" s="49">
        <v>0</v>
      </c>
      <c r="S36" s="49">
        <v>0</v>
      </c>
      <c r="T36" s="49">
        <v>0</v>
      </c>
      <c r="U36" s="53">
        <f t="shared" si="9"/>
        <v>0</v>
      </c>
      <c r="V36" s="49">
        <v>0</v>
      </c>
      <c r="W36" s="53">
        <f t="shared" si="10"/>
        <v>0</v>
      </c>
    </row>
    <row r="37" spans="1:23" x14ac:dyDescent="0.2">
      <c r="A37" s="244" t="s">
        <v>405</v>
      </c>
      <c r="B37" s="244"/>
      <c r="C37" s="244"/>
      <c r="D37" s="244"/>
      <c r="E37" s="244"/>
      <c r="F37" s="244"/>
      <c r="G37" s="6">
        <v>29</v>
      </c>
      <c r="H37" s="49">
        <v>0</v>
      </c>
      <c r="I37" s="49">
        <v>0</v>
      </c>
      <c r="J37" s="49">
        <v>0</v>
      </c>
      <c r="K37" s="49">
        <v>0</v>
      </c>
      <c r="L37" s="49">
        <v>0</v>
      </c>
      <c r="M37" s="49">
        <v>0</v>
      </c>
      <c r="N37" s="49">
        <v>0</v>
      </c>
      <c r="O37" s="49">
        <v>0</v>
      </c>
      <c r="P37" s="49">
        <v>0</v>
      </c>
      <c r="Q37" s="49">
        <v>0</v>
      </c>
      <c r="R37" s="49">
        <v>0</v>
      </c>
      <c r="S37" s="49">
        <v>0</v>
      </c>
      <c r="T37" s="49">
        <v>0</v>
      </c>
      <c r="U37" s="53">
        <f t="shared" si="9"/>
        <v>0</v>
      </c>
      <c r="V37" s="49">
        <v>0</v>
      </c>
      <c r="W37" s="53">
        <f t="shared" si="10"/>
        <v>0</v>
      </c>
    </row>
    <row r="38" spans="1:23" ht="25.5" customHeight="1" x14ac:dyDescent="0.2">
      <c r="A38" s="251" t="s">
        <v>406</v>
      </c>
      <c r="B38" s="251"/>
      <c r="C38" s="251"/>
      <c r="D38" s="251"/>
      <c r="E38" s="251"/>
      <c r="F38" s="251"/>
      <c r="G38" s="6">
        <v>30</v>
      </c>
      <c r="H38" s="53">
        <f>H35+H36+H37</f>
        <v>1208895930</v>
      </c>
      <c r="I38" s="53">
        <f t="shared" ref="I38:W38" si="11">I35+I36+I37</f>
        <v>719579</v>
      </c>
      <c r="J38" s="53">
        <f t="shared" si="11"/>
        <v>62447461</v>
      </c>
      <c r="K38" s="53">
        <f t="shared" si="11"/>
        <v>10092359</v>
      </c>
      <c r="L38" s="53">
        <f t="shared" si="11"/>
        <v>10092359</v>
      </c>
      <c r="M38" s="53">
        <f t="shared" si="11"/>
        <v>421760811</v>
      </c>
      <c r="N38" s="53">
        <f t="shared" si="11"/>
        <v>198482961</v>
      </c>
      <c r="O38" s="53">
        <f t="shared" si="11"/>
        <v>0</v>
      </c>
      <c r="P38" s="53">
        <f t="shared" si="11"/>
        <v>0</v>
      </c>
      <c r="Q38" s="53">
        <f t="shared" si="11"/>
        <v>0</v>
      </c>
      <c r="R38" s="53">
        <f t="shared" si="11"/>
        <v>0</v>
      </c>
      <c r="S38" s="53">
        <f t="shared" si="11"/>
        <v>312124544</v>
      </c>
      <c r="T38" s="53">
        <f t="shared" si="11"/>
        <v>102837087</v>
      </c>
      <c r="U38" s="53">
        <f t="shared" si="11"/>
        <v>2307268373</v>
      </c>
      <c r="V38" s="53">
        <f t="shared" si="11"/>
        <v>230213919</v>
      </c>
      <c r="W38" s="53">
        <f t="shared" si="11"/>
        <v>2537482292</v>
      </c>
    </row>
    <row r="39" spans="1:23" x14ac:dyDescent="0.2">
      <c r="A39" s="244" t="s">
        <v>407</v>
      </c>
      <c r="B39" s="244"/>
      <c r="C39" s="244"/>
      <c r="D39" s="244"/>
      <c r="E39" s="244"/>
      <c r="F39" s="244"/>
      <c r="G39" s="6">
        <v>31</v>
      </c>
      <c r="H39" s="51">
        <v>0</v>
      </c>
      <c r="I39" s="51">
        <v>0</v>
      </c>
      <c r="J39" s="51">
        <v>0</v>
      </c>
      <c r="K39" s="51">
        <v>0</v>
      </c>
      <c r="L39" s="51">
        <v>0</v>
      </c>
      <c r="M39" s="51">
        <v>0</v>
      </c>
      <c r="N39" s="51">
        <v>0</v>
      </c>
      <c r="O39" s="51">
        <v>0</v>
      </c>
      <c r="P39" s="51">
        <v>0</v>
      </c>
      <c r="Q39" s="51">
        <v>0</v>
      </c>
      <c r="R39" s="51">
        <v>0</v>
      </c>
      <c r="S39" s="51">
        <v>0</v>
      </c>
      <c r="T39" s="49">
        <v>26534551</v>
      </c>
      <c r="U39" s="53">
        <f t="shared" ref="U39:U56" si="12">H39+I39+J39+K39-L39+M39+N39+O39+P39+Q39+R39+S39+T39</f>
        <v>26534551</v>
      </c>
      <c r="V39" s="49">
        <v>27404250</v>
      </c>
      <c r="W39" s="53">
        <f t="shared" ref="W39:W56" si="13">U39+V39</f>
        <v>53938801</v>
      </c>
    </row>
    <row r="40" spans="1:23" x14ac:dyDescent="0.2">
      <c r="A40" s="244" t="s">
        <v>408</v>
      </c>
      <c r="B40" s="244"/>
      <c r="C40" s="244"/>
      <c r="D40" s="244"/>
      <c r="E40" s="244"/>
      <c r="F40" s="244"/>
      <c r="G40" s="6">
        <v>32</v>
      </c>
      <c r="H40" s="51">
        <v>0</v>
      </c>
      <c r="I40" s="51">
        <v>0</v>
      </c>
      <c r="J40" s="51">
        <v>0</v>
      </c>
      <c r="K40" s="51">
        <v>0</v>
      </c>
      <c r="L40" s="51">
        <v>0</v>
      </c>
      <c r="M40" s="51">
        <v>0</v>
      </c>
      <c r="N40" s="49">
        <v>674107</v>
      </c>
      <c r="O40" s="51">
        <v>0</v>
      </c>
      <c r="P40" s="51">
        <v>0</v>
      </c>
      <c r="Q40" s="51">
        <v>0</v>
      </c>
      <c r="R40" s="51">
        <v>0</v>
      </c>
      <c r="S40" s="51">
        <v>0</v>
      </c>
      <c r="T40" s="51">
        <v>0</v>
      </c>
      <c r="U40" s="53">
        <f t="shared" si="12"/>
        <v>674107</v>
      </c>
      <c r="V40" s="49">
        <v>604306</v>
      </c>
      <c r="W40" s="53">
        <f t="shared" si="13"/>
        <v>1278413</v>
      </c>
    </row>
    <row r="41" spans="1:23" ht="27" customHeight="1" x14ac:dyDescent="0.2">
      <c r="A41" s="244" t="s">
        <v>409</v>
      </c>
      <c r="B41" s="244"/>
      <c r="C41" s="244"/>
      <c r="D41" s="244"/>
      <c r="E41" s="244"/>
      <c r="F41" s="244"/>
      <c r="G41" s="6">
        <v>33</v>
      </c>
      <c r="H41" s="51">
        <v>0</v>
      </c>
      <c r="I41" s="51">
        <v>0</v>
      </c>
      <c r="J41" s="51">
        <v>0</v>
      </c>
      <c r="K41" s="51">
        <v>0</v>
      </c>
      <c r="L41" s="51">
        <v>0</v>
      </c>
      <c r="M41" s="51">
        <v>0</v>
      </c>
      <c r="N41" s="51">
        <v>0</v>
      </c>
      <c r="O41" s="49">
        <v>0</v>
      </c>
      <c r="P41" s="51">
        <v>0</v>
      </c>
      <c r="Q41" s="51">
        <v>0</v>
      </c>
      <c r="R41" s="51">
        <v>0</v>
      </c>
      <c r="S41" s="49">
        <v>0</v>
      </c>
      <c r="T41" s="49">
        <v>0</v>
      </c>
      <c r="U41" s="53">
        <f t="shared" si="12"/>
        <v>0</v>
      </c>
      <c r="V41" s="49">
        <v>0</v>
      </c>
      <c r="W41" s="53">
        <f t="shared" si="13"/>
        <v>0</v>
      </c>
    </row>
    <row r="42" spans="1:23" ht="20.25" customHeight="1" x14ac:dyDescent="0.2">
      <c r="A42" s="244" t="s">
        <v>410</v>
      </c>
      <c r="B42" s="244"/>
      <c r="C42" s="244"/>
      <c r="D42" s="244"/>
      <c r="E42" s="244"/>
      <c r="F42" s="244"/>
      <c r="G42" s="6">
        <v>34</v>
      </c>
      <c r="H42" s="51">
        <v>0</v>
      </c>
      <c r="I42" s="51">
        <v>0</v>
      </c>
      <c r="J42" s="51">
        <v>0</v>
      </c>
      <c r="K42" s="51">
        <v>0</v>
      </c>
      <c r="L42" s="51">
        <v>0</v>
      </c>
      <c r="M42" s="51">
        <v>0</v>
      </c>
      <c r="N42" s="51">
        <v>0</v>
      </c>
      <c r="O42" s="51">
        <v>0</v>
      </c>
      <c r="P42" s="49">
        <v>0</v>
      </c>
      <c r="Q42" s="51">
        <v>0</v>
      </c>
      <c r="R42" s="51">
        <v>0</v>
      </c>
      <c r="S42" s="49">
        <v>0</v>
      </c>
      <c r="T42" s="49">
        <v>0</v>
      </c>
      <c r="U42" s="53">
        <f t="shared" si="12"/>
        <v>0</v>
      </c>
      <c r="V42" s="49">
        <v>0</v>
      </c>
      <c r="W42" s="53">
        <f t="shared" si="13"/>
        <v>0</v>
      </c>
    </row>
    <row r="43" spans="1:23" ht="21" customHeight="1" x14ac:dyDescent="0.2">
      <c r="A43" s="244" t="s">
        <v>411</v>
      </c>
      <c r="B43" s="244"/>
      <c r="C43" s="244"/>
      <c r="D43" s="244"/>
      <c r="E43" s="244"/>
      <c r="F43" s="244"/>
      <c r="G43" s="6">
        <v>35</v>
      </c>
      <c r="H43" s="51">
        <v>0</v>
      </c>
      <c r="I43" s="51">
        <v>0</v>
      </c>
      <c r="J43" s="51">
        <v>0</v>
      </c>
      <c r="K43" s="51">
        <v>0</v>
      </c>
      <c r="L43" s="51">
        <v>0</v>
      </c>
      <c r="M43" s="51">
        <v>0</v>
      </c>
      <c r="N43" s="51">
        <v>0</v>
      </c>
      <c r="O43" s="51">
        <v>0</v>
      </c>
      <c r="P43" s="51">
        <v>0</v>
      </c>
      <c r="Q43" s="49">
        <v>0</v>
      </c>
      <c r="R43" s="51">
        <v>0</v>
      </c>
      <c r="S43" s="49">
        <v>0</v>
      </c>
      <c r="T43" s="49">
        <v>0</v>
      </c>
      <c r="U43" s="53">
        <f t="shared" si="12"/>
        <v>0</v>
      </c>
      <c r="V43" s="49">
        <v>0</v>
      </c>
      <c r="W43" s="53">
        <f t="shared" si="13"/>
        <v>0</v>
      </c>
    </row>
    <row r="44" spans="1:23" ht="29.25" customHeight="1" x14ac:dyDescent="0.2">
      <c r="A44" s="244" t="s">
        <v>412</v>
      </c>
      <c r="B44" s="244"/>
      <c r="C44" s="244"/>
      <c r="D44" s="244"/>
      <c r="E44" s="244"/>
      <c r="F44" s="244"/>
      <c r="G44" s="6">
        <v>36</v>
      </c>
      <c r="H44" s="51">
        <v>0</v>
      </c>
      <c r="I44" s="51">
        <v>0</v>
      </c>
      <c r="J44" s="51">
        <v>0</v>
      </c>
      <c r="K44" s="51">
        <v>0</v>
      </c>
      <c r="L44" s="51">
        <v>0</v>
      </c>
      <c r="M44" s="51">
        <v>0</v>
      </c>
      <c r="N44" s="51">
        <v>0</v>
      </c>
      <c r="O44" s="51">
        <v>0</v>
      </c>
      <c r="P44" s="51">
        <v>0</v>
      </c>
      <c r="Q44" s="51">
        <v>0</v>
      </c>
      <c r="R44" s="49">
        <v>0</v>
      </c>
      <c r="S44" s="49">
        <v>0</v>
      </c>
      <c r="T44" s="49">
        <v>0</v>
      </c>
      <c r="U44" s="53">
        <f t="shared" si="12"/>
        <v>0</v>
      </c>
      <c r="V44" s="49">
        <v>0</v>
      </c>
      <c r="W44" s="53">
        <f t="shared" si="13"/>
        <v>0</v>
      </c>
    </row>
    <row r="45" spans="1:23" ht="21" customHeight="1" x14ac:dyDescent="0.2">
      <c r="A45" s="244" t="s">
        <v>413</v>
      </c>
      <c r="B45" s="244"/>
      <c r="C45" s="244"/>
      <c r="D45" s="244"/>
      <c r="E45" s="244"/>
      <c r="F45" s="244"/>
      <c r="G45" s="6">
        <v>37</v>
      </c>
      <c r="H45" s="51">
        <v>0</v>
      </c>
      <c r="I45" s="51">
        <v>0</v>
      </c>
      <c r="J45" s="51">
        <v>0</v>
      </c>
      <c r="K45" s="51">
        <v>0</v>
      </c>
      <c r="L45" s="51">
        <v>0</v>
      </c>
      <c r="M45" s="51">
        <v>0</v>
      </c>
      <c r="N45" s="49">
        <v>0</v>
      </c>
      <c r="O45" s="49">
        <v>0</v>
      </c>
      <c r="P45" s="49">
        <v>0</v>
      </c>
      <c r="Q45" s="49">
        <v>0</v>
      </c>
      <c r="R45" s="49">
        <v>0</v>
      </c>
      <c r="S45" s="49">
        <v>0</v>
      </c>
      <c r="T45" s="49">
        <v>0</v>
      </c>
      <c r="U45" s="53">
        <f t="shared" si="12"/>
        <v>0</v>
      </c>
      <c r="V45" s="49">
        <v>0</v>
      </c>
      <c r="W45" s="53">
        <f t="shared" si="13"/>
        <v>0</v>
      </c>
    </row>
    <row r="46" spans="1:23" x14ac:dyDescent="0.2">
      <c r="A46" s="244" t="s">
        <v>414</v>
      </c>
      <c r="B46" s="244"/>
      <c r="C46" s="244"/>
      <c r="D46" s="244"/>
      <c r="E46" s="244"/>
      <c r="F46" s="244"/>
      <c r="G46" s="6">
        <v>38</v>
      </c>
      <c r="H46" s="51">
        <v>0</v>
      </c>
      <c r="I46" s="51">
        <v>0</v>
      </c>
      <c r="J46" s="51">
        <v>0</v>
      </c>
      <c r="K46" s="51">
        <v>0</v>
      </c>
      <c r="L46" s="51">
        <v>0</v>
      </c>
      <c r="M46" s="51">
        <v>0</v>
      </c>
      <c r="N46" s="49">
        <v>0</v>
      </c>
      <c r="O46" s="49">
        <v>0</v>
      </c>
      <c r="P46" s="49">
        <v>0</v>
      </c>
      <c r="Q46" s="49">
        <v>0</v>
      </c>
      <c r="R46" s="49">
        <v>0</v>
      </c>
      <c r="S46" s="49">
        <v>0</v>
      </c>
      <c r="T46" s="49">
        <v>0</v>
      </c>
      <c r="U46" s="53">
        <f t="shared" si="12"/>
        <v>0</v>
      </c>
      <c r="V46" s="49">
        <v>0</v>
      </c>
      <c r="W46" s="53">
        <f t="shared" si="13"/>
        <v>0</v>
      </c>
    </row>
    <row r="47" spans="1:23" x14ac:dyDescent="0.2">
      <c r="A47" s="244" t="s">
        <v>415</v>
      </c>
      <c r="B47" s="244"/>
      <c r="C47" s="244"/>
      <c r="D47" s="244"/>
      <c r="E47" s="244"/>
      <c r="F47" s="244"/>
      <c r="G47" s="6">
        <v>39</v>
      </c>
      <c r="H47" s="49">
        <v>0</v>
      </c>
      <c r="I47" s="49">
        <v>0</v>
      </c>
      <c r="J47" s="49">
        <v>0</v>
      </c>
      <c r="K47" s="49">
        <v>0</v>
      </c>
      <c r="L47" s="49">
        <v>0</v>
      </c>
      <c r="M47" s="49">
        <v>0</v>
      </c>
      <c r="N47" s="49">
        <v>0</v>
      </c>
      <c r="O47" s="49">
        <v>0</v>
      </c>
      <c r="P47" s="49">
        <v>0</v>
      </c>
      <c r="Q47" s="49">
        <v>0</v>
      </c>
      <c r="R47" s="49">
        <v>0</v>
      </c>
      <c r="S47" s="49">
        <v>0</v>
      </c>
      <c r="T47" s="49">
        <v>0</v>
      </c>
      <c r="U47" s="53">
        <f t="shared" si="12"/>
        <v>0</v>
      </c>
      <c r="V47" s="49">
        <v>0</v>
      </c>
      <c r="W47" s="53">
        <f t="shared" si="13"/>
        <v>0</v>
      </c>
    </row>
    <row r="48" spans="1:23" x14ac:dyDescent="0.2">
      <c r="A48" s="244" t="s">
        <v>416</v>
      </c>
      <c r="B48" s="244"/>
      <c r="C48" s="244"/>
      <c r="D48" s="244"/>
      <c r="E48" s="244"/>
      <c r="F48" s="244"/>
      <c r="G48" s="6">
        <v>40</v>
      </c>
      <c r="H48" s="51">
        <v>0</v>
      </c>
      <c r="I48" s="51">
        <v>0</v>
      </c>
      <c r="J48" s="51">
        <v>0</v>
      </c>
      <c r="K48" s="51">
        <v>0</v>
      </c>
      <c r="L48" s="51">
        <v>0</v>
      </c>
      <c r="M48" s="51">
        <v>0</v>
      </c>
      <c r="N48" s="49">
        <v>0</v>
      </c>
      <c r="O48" s="49">
        <v>0</v>
      </c>
      <c r="P48" s="49">
        <v>0</v>
      </c>
      <c r="Q48" s="49">
        <v>0</v>
      </c>
      <c r="R48" s="49">
        <v>0</v>
      </c>
      <c r="S48" s="49">
        <v>0</v>
      </c>
      <c r="T48" s="49">
        <v>0</v>
      </c>
      <c r="U48" s="53">
        <f t="shared" si="12"/>
        <v>0</v>
      </c>
      <c r="V48" s="49">
        <v>0</v>
      </c>
      <c r="W48" s="53">
        <f t="shared" si="13"/>
        <v>0</v>
      </c>
    </row>
    <row r="49" spans="1:23" ht="24" customHeight="1" x14ac:dyDescent="0.2">
      <c r="A49" s="244" t="s">
        <v>417</v>
      </c>
      <c r="B49" s="244"/>
      <c r="C49" s="244"/>
      <c r="D49" s="244"/>
      <c r="E49" s="244"/>
      <c r="F49" s="244"/>
      <c r="G49" s="6">
        <v>41</v>
      </c>
      <c r="H49" s="49">
        <v>0</v>
      </c>
      <c r="I49" s="49">
        <v>0</v>
      </c>
      <c r="J49" s="49">
        <v>0</v>
      </c>
      <c r="K49" s="49">
        <v>0</v>
      </c>
      <c r="L49" s="49">
        <v>0</v>
      </c>
      <c r="M49" s="49">
        <v>0</v>
      </c>
      <c r="N49" s="49">
        <v>0</v>
      </c>
      <c r="O49" s="49">
        <v>0</v>
      </c>
      <c r="P49" s="49">
        <v>0</v>
      </c>
      <c r="Q49" s="49">
        <v>0</v>
      </c>
      <c r="R49" s="49">
        <v>0</v>
      </c>
      <c r="S49" s="49">
        <v>0</v>
      </c>
      <c r="T49" s="49">
        <v>0</v>
      </c>
      <c r="U49" s="53">
        <f>H49+I49+J49+K49-L49+M49+N49+O49+P49+Q49+R49+S49+T49</f>
        <v>0</v>
      </c>
      <c r="V49" s="49">
        <v>0</v>
      </c>
      <c r="W49" s="53">
        <f t="shared" si="13"/>
        <v>0</v>
      </c>
    </row>
    <row r="50" spans="1:23" ht="26.25" customHeight="1" x14ac:dyDescent="0.2">
      <c r="A50" s="244" t="s">
        <v>418</v>
      </c>
      <c r="B50" s="244"/>
      <c r="C50" s="244"/>
      <c r="D50" s="244"/>
      <c r="E50" s="244"/>
      <c r="F50" s="244"/>
      <c r="G50" s="6">
        <v>42</v>
      </c>
      <c r="H50" s="49">
        <v>0</v>
      </c>
      <c r="I50" s="49">
        <v>0</v>
      </c>
      <c r="J50" s="49">
        <v>0</v>
      </c>
      <c r="K50" s="49">
        <v>0</v>
      </c>
      <c r="L50" s="49">
        <v>0</v>
      </c>
      <c r="M50" s="49">
        <v>0</v>
      </c>
      <c r="N50" s="49">
        <v>0</v>
      </c>
      <c r="O50" s="49">
        <v>0</v>
      </c>
      <c r="P50" s="49">
        <v>0</v>
      </c>
      <c r="Q50" s="49">
        <v>0</v>
      </c>
      <c r="R50" s="49">
        <v>0</v>
      </c>
      <c r="S50" s="49">
        <v>0</v>
      </c>
      <c r="T50" s="49">
        <v>0</v>
      </c>
      <c r="U50" s="53">
        <f t="shared" si="12"/>
        <v>0</v>
      </c>
      <c r="V50" s="49">
        <v>0</v>
      </c>
      <c r="W50" s="53">
        <f t="shared" si="13"/>
        <v>0</v>
      </c>
    </row>
    <row r="51" spans="1:23" ht="22.5" customHeight="1" x14ac:dyDescent="0.2">
      <c r="A51" s="244" t="s">
        <v>419</v>
      </c>
      <c r="B51" s="244"/>
      <c r="C51" s="244"/>
      <c r="D51" s="244"/>
      <c r="E51" s="244"/>
      <c r="F51" s="244"/>
      <c r="G51" s="6">
        <v>43</v>
      </c>
      <c r="H51" s="49">
        <v>0</v>
      </c>
      <c r="I51" s="49">
        <v>0</v>
      </c>
      <c r="J51" s="49">
        <v>0</v>
      </c>
      <c r="K51" s="49">
        <v>0</v>
      </c>
      <c r="L51" s="49">
        <v>0</v>
      </c>
      <c r="M51" s="49">
        <v>0</v>
      </c>
      <c r="N51" s="49">
        <v>0</v>
      </c>
      <c r="O51" s="49">
        <v>0</v>
      </c>
      <c r="P51" s="49">
        <v>0</v>
      </c>
      <c r="Q51" s="49">
        <v>0</v>
      </c>
      <c r="R51" s="49">
        <v>0</v>
      </c>
      <c r="S51" s="49">
        <v>0</v>
      </c>
      <c r="T51" s="49">
        <v>0</v>
      </c>
      <c r="U51" s="53">
        <f t="shared" si="12"/>
        <v>0</v>
      </c>
      <c r="V51" s="49">
        <v>0</v>
      </c>
      <c r="W51" s="53">
        <f t="shared" si="13"/>
        <v>0</v>
      </c>
    </row>
    <row r="52" spans="1:23" x14ac:dyDescent="0.2">
      <c r="A52" s="244" t="s">
        <v>420</v>
      </c>
      <c r="B52" s="244"/>
      <c r="C52" s="244"/>
      <c r="D52" s="244"/>
      <c r="E52" s="244"/>
      <c r="F52" s="244"/>
      <c r="G52" s="6">
        <v>44</v>
      </c>
      <c r="H52" s="49">
        <v>0</v>
      </c>
      <c r="I52" s="49">
        <v>0</v>
      </c>
      <c r="J52" s="49">
        <v>0</v>
      </c>
      <c r="K52" s="49">
        <v>0</v>
      </c>
      <c r="L52" s="49">
        <v>827554</v>
      </c>
      <c r="M52" s="49">
        <v>0</v>
      </c>
      <c r="N52" s="49">
        <v>0</v>
      </c>
      <c r="O52" s="49">
        <v>0</v>
      </c>
      <c r="P52" s="49">
        <v>0</v>
      </c>
      <c r="Q52" s="49">
        <v>0</v>
      </c>
      <c r="R52" s="49">
        <v>0</v>
      </c>
      <c r="S52" s="49">
        <v>0</v>
      </c>
      <c r="T52" s="49">
        <v>0</v>
      </c>
      <c r="U52" s="53">
        <f t="shared" si="12"/>
        <v>-827554</v>
      </c>
      <c r="V52" s="49">
        <v>0</v>
      </c>
      <c r="W52" s="53">
        <f t="shared" si="13"/>
        <v>-827554</v>
      </c>
    </row>
    <row r="53" spans="1:23" x14ac:dyDescent="0.2">
      <c r="A53" s="244" t="s">
        <v>421</v>
      </c>
      <c r="B53" s="244"/>
      <c r="C53" s="244"/>
      <c r="D53" s="244"/>
      <c r="E53" s="244"/>
      <c r="F53" s="244"/>
      <c r="G53" s="6">
        <v>45</v>
      </c>
      <c r="H53" s="49">
        <v>0</v>
      </c>
      <c r="I53" s="49">
        <v>0</v>
      </c>
      <c r="J53" s="49">
        <v>0</v>
      </c>
      <c r="K53" s="49">
        <v>0</v>
      </c>
      <c r="L53" s="49">
        <v>0</v>
      </c>
      <c r="M53" s="49">
        <v>0</v>
      </c>
      <c r="N53" s="49">
        <v>0</v>
      </c>
      <c r="O53" s="49">
        <v>0</v>
      </c>
      <c r="P53" s="49">
        <v>0</v>
      </c>
      <c r="Q53" s="49">
        <v>0</v>
      </c>
      <c r="R53" s="49">
        <v>0</v>
      </c>
      <c r="S53" s="49">
        <v>-38358870</v>
      </c>
      <c r="T53" s="49"/>
      <c r="U53" s="53">
        <f t="shared" si="12"/>
        <v>-38358870</v>
      </c>
      <c r="V53" s="49">
        <v>-13030069</v>
      </c>
      <c r="W53" s="53">
        <f t="shared" si="13"/>
        <v>-51388939</v>
      </c>
    </row>
    <row r="54" spans="1:23" x14ac:dyDescent="0.2">
      <c r="A54" s="244" t="s">
        <v>422</v>
      </c>
      <c r="B54" s="244"/>
      <c r="C54" s="244"/>
      <c r="D54" s="244"/>
      <c r="E54" s="244"/>
      <c r="F54" s="244"/>
      <c r="G54" s="6">
        <v>46</v>
      </c>
      <c r="H54" s="49">
        <v>0</v>
      </c>
      <c r="I54" s="49">
        <v>0</v>
      </c>
      <c r="J54" s="49">
        <v>0</v>
      </c>
      <c r="K54" s="49">
        <v>0</v>
      </c>
      <c r="L54" s="49">
        <v>0</v>
      </c>
      <c r="M54" s="49">
        <v>0</v>
      </c>
      <c r="N54" s="49">
        <v>0</v>
      </c>
      <c r="O54" s="49">
        <v>0</v>
      </c>
      <c r="P54" s="49">
        <v>0</v>
      </c>
      <c r="Q54" s="49">
        <v>0</v>
      </c>
      <c r="R54" s="49">
        <v>0</v>
      </c>
      <c r="S54" s="49">
        <v>-1573281</v>
      </c>
      <c r="T54" s="49">
        <v>0</v>
      </c>
      <c r="U54" s="53">
        <f t="shared" si="12"/>
        <v>-1573281</v>
      </c>
      <c r="V54" s="49">
        <v>2217431</v>
      </c>
      <c r="W54" s="53">
        <f t="shared" si="13"/>
        <v>644150</v>
      </c>
    </row>
    <row r="55" spans="1:23" x14ac:dyDescent="0.2">
      <c r="A55" s="244" t="s">
        <v>423</v>
      </c>
      <c r="B55" s="244"/>
      <c r="C55" s="244"/>
      <c r="D55" s="244"/>
      <c r="E55" s="244"/>
      <c r="F55" s="244"/>
      <c r="G55" s="6">
        <v>47</v>
      </c>
      <c r="H55" s="49">
        <v>0</v>
      </c>
      <c r="I55" s="49">
        <v>0</v>
      </c>
      <c r="J55" s="49">
        <v>6129866</v>
      </c>
      <c r="K55" s="49">
        <v>827554</v>
      </c>
      <c r="L55" s="49">
        <v>0</v>
      </c>
      <c r="M55" s="49">
        <v>18649704</v>
      </c>
      <c r="N55" s="49">
        <v>44797681</v>
      </c>
      <c r="O55" s="49">
        <v>0</v>
      </c>
      <c r="P55" s="49">
        <v>0</v>
      </c>
      <c r="Q55" s="49">
        <v>0</v>
      </c>
      <c r="R55" s="49">
        <v>0</v>
      </c>
      <c r="S55" s="49">
        <v>32452122</v>
      </c>
      <c r="T55" s="49">
        <v>-102837087</v>
      </c>
      <c r="U55" s="53">
        <f t="shared" si="12"/>
        <v>19840</v>
      </c>
      <c r="V55" s="49">
        <v>0</v>
      </c>
      <c r="W55" s="53">
        <f t="shared" si="13"/>
        <v>19840</v>
      </c>
    </row>
    <row r="56" spans="1:23" x14ac:dyDescent="0.2">
      <c r="A56" s="244" t="s">
        <v>424</v>
      </c>
      <c r="B56" s="244"/>
      <c r="C56" s="244"/>
      <c r="D56" s="244"/>
      <c r="E56" s="244"/>
      <c r="F56" s="244"/>
      <c r="G56" s="6">
        <v>48</v>
      </c>
      <c r="H56" s="49">
        <v>0</v>
      </c>
      <c r="I56" s="49">
        <v>0</v>
      </c>
      <c r="J56" s="49">
        <v>0</v>
      </c>
      <c r="K56" s="49">
        <v>0</v>
      </c>
      <c r="L56" s="49">
        <v>0</v>
      </c>
      <c r="M56" s="49">
        <v>0</v>
      </c>
      <c r="N56" s="49">
        <v>0</v>
      </c>
      <c r="O56" s="49">
        <v>0</v>
      </c>
      <c r="P56" s="49">
        <v>0</v>
      </c>
      <c r="Q56" s="49">
        <v>0</v>
      </c>
      <c r="R56" s="49">
        <v>0</v>
      </c>
      <c r="S56" s="49">
        <v>0</v>
      </c>
      <c r="T56" s="49">
        <v>0</v>
      </c>
      <c r="U56" s="53">
        <f t="shared" si="12"/>
        <v>0</v>
      </c>
      <c r="V56" s="49">
        <v>0</v>
      </c>
      <c r="W56" s="53">
        <f t="shared" si="13"/>
        <v>0</v>
      </c>
    </row>
    <row r="57" spans="1:23" ht="25.5" customHeight="1" x14ac:dyDescent="0.2">
      <c r="A57" s="245" t="s">
        <v>425</v>
      </c>
      <c r="B57" s="245"/>
      <c r="C57" s="245"/>
      <c r="D57" s="245"/>
      <c r="E57" s="245"/>
      <c r="F57" s="245"/>
      <c r="G57" s="9">
        <v>49</v>
      </c>
      <c r="H57" s="54">
        <f>SUM(H38:H56)</f>
        <v>1208895930</v>
      </c>
      <c r="I57" s="54">
        <f t="shared" ref="I57:W57" si="14">SUM(I38:I56)</f>
        <v>719579</v>
      </c>
      <c r="J57" s="54">
        <f t="shared" si="14"/>
        <v>68577327</v>
      </c>
      <c r="K57" s="54">
        <f t="shared" si="14"/>
        <v>10919913</v>
      </c>
      <c r="L57" s="54">
        <f t="shared" si="14"/>
        <v>10919913</v>
      </c>
      <c r="M57" s="54">
        <f t="shared" si="14"/>
        <v>440410515</v>
      </c>
      <c r="N57" s="54">
        <f t="shared" si="14"/>
        <v>243954749</v>
      </c>
      <c r="O57" s="54">
        <f t="shared" si="14"/>
        <v>0</v>
      </c>
      <c r="P57" s="54">
        <f t="shared" si="14"/>
        <v>0</v>
      </c>
      <c r="Q57" s="54">
        <f t="shared" si="14"/>
        <v>0</v>
      </c>
      <c r="R57" s="54">
        <f t="shared" si="14"/>
        <v>0</v>
      </c>
      <c r="S57" s="54">
        <f t="shared" si="14"/>
        <v>304644515</v>
      </c>
      <c r="T57" s="54">
        <f t="shared" si="14"/>
        <v>26534551</v>
      </c>
      <c r="U57" s="54">
        <f t="shared" si="14"/>
        <v>2293737166</v>
      </c>
      <c r="V57" s="54">
        <f t="shared" si="14"/>
        <v>247409837</v>
      </c>
      <c r="W57" s="54">
        <f t="shared" si="14"/>
        <v>2541147003</v>
      </c>
    </row>
    <row r="58" spans="1:23" x14ac:dyDescent="0.2">
      <c r="A58" s="246" t="s">
        <v>426</v>
      </c>
      <c r="B58" s="247"/>
      <c r="C58" s="247"/>
      <c r="D58" s="247"/>
      <c r="E58" s="247"/>
      <c r="F58" s="247"/>
      <c r="G58" s="247"/>
      <c r="H58" s="247"/>
      <c r="I58" s="247"/>
      <c r="J58" s="247"/>
      <c r="K58" s="247"/>
      <c r="L58" s="247"/>
      <c r="M58" s="247"/>
      <c r="N58" s="247"/>
      <c r="O58" s="247"/>
      <c r="P58" s="247"/>
      <c r="Q58" s="247"/>
      <c r="R58" s="247"/>
      <c r="S58" s="247"/>
      <c r="T58" s="247"/>
      <c r="U58" s="247"/>
      <c r="V58" s="247"/>
      <c r="W58" s="247"/>
    </row>
    <row r="59" spans="1:23" ht="31.5" customHeight="1" x14ac:dyDescent="0.2">
      <c r="A59" s="242" t="s">
        <v>427</v>
      </c>
      <c r="B59" s="242"/>
      <c r="C59" s="242"/>
      <c r="D59" s="242"/>
      <c r="E59" s="242"/>
      <c r="F59" s="242"/>
      <c r="G59" s="6">
        <v>50</v>
      </c>
      <c r="H59" s="53">
        <f>SUM(H40:H48)</f>
        <v>0</v>
      </c>
      <c r="I59" s="53">
        <f t="shared" ref="I59:W59" si="15">SUM(I40:I48)</f>
        <v>0</v>
      </c>
      <c r="J59" s="53">
        <f t="shared" si="15"/>
        <v>0</v>
      </c>
      <c r="K59" s="53">
        <f t="shared" si="15"/>
        <v>0</v>
      </c>
      <c r="L59" s="53">
        <f t="shared" si="15"/>
        <v>0</v>
      </c>
      <c r="M59" s="53">
        <f t="shared" si="15"/>
        <v>0</v>
      </c>
      <c r="N59" s="53">
        <f t="shared" si="15"/>
        <v>674107</v>
      </c>
      <c r="O59" s="53">
        <f t="shared" si="15"/>
        <v>0</v>
      </c>
      <c r="P59" s="53">
        <f t="shared" si="15"/>
        <v>0</v>
      </c>
      <c r="Q59" s="53">
        <f t="shared" si="15"/>
        <v>0</v>
      </c>
      <c r="R59" s="53">
        <f t="shared" si="15"/>
        <v>0</v>
      </c>
      <c r="S59" s="53">
        <f t="shared" si="15"/>
        <v>0</v>
      </c>
      <c r="T59" s="53">
        <f t="shared" si="15"/>
        <v>0</v>
      </c>
      <c r="U59" s="53">
        <f t="shared" si="15"/>
        <v>674107</v>
      </c>
      <c r="V59" s="53">
        <f t="shared" si="15"/>
        <v>604306</v>
      </c>
      <c r="W59" s="53">
        <f t="shared" si="15"/>
        <v>1278413</v>
      </c>
    </row>
    <row r="60" spans="1:23" ht="27.75" customHeight="1" x14ac:dyDescent="0.2">
      <c r="A60" s="242" t="s">
        <v>428</v>
      </c>
      <c r="B60" s="242"/>
      <c r="C60" s="242"/>
      <c r="D60" s="242"/>
      <c r="E60" s="242"/>
      <c r="F60" s="242"/>
      <c r="G60" s="6">
        <v>51</v>
      </c>
      <c r="H60" s="53">
        <f>H39+H59</f>
        <v>0</v>
      </c>
      <c r="I60" s="53">
        <f t="shared" ref="I60:W60" si="16">I39+I59</f>
        <v>0</v>
      </c>
      <c r="J60" s="53">
        <f t="shared" si="16"/>
        <v>0</v>
      </c>
      <c r="K60" s="53">
        <f t="shared" si="16"/>
        <v>0</v>
      </c>
      <c r="L60" s="53">
        <f t="shared" si="16"/>
        <v>0</v>
      </c>
      <c r="M60" s="53">
        <f t="shared" si="16"/>
        <v>0</v>
      </c>
      <c r="N60" s="53">
        <f t="shared" si="16"/>
        <v>674107</v>
      </c>
      <c r="O60" s="53">
        <f t="shared" si="16"/>
        <v>0</v>
      </c>
      <c r="P60" s="53">
        <f t="shared" si="16"/>
        <v>0</v>
      </c>
      <c r="Q60" s="53">
        <f t="shared" si="16"/>
        <v>0</v>
      </c>
      <c r="R60" s="53">
        <f t="shared" si="16"/>
        <v>0</v>
      </c>
      <c r="S60" s="53">
        <f t="shared" si="16"/>
        <v>0</v>
      </c>
      <c r="T60" s="53">
        <f t="shared" si="16"/>
        <v>26534551</v>
      </c>
      <c r="U60" s="53">
        <f t="shared" si="16"/>
        <v>27208658</v>
      </c>
      <c r="V60" s="53">
        <f t="shared" si="16"/>
        <v>28008556</v>
      </c>
      <c r="W60" s="53">
        <f t="shared" si="16"/>
        <v>55217214</v>
      </c>
    </row>
    <row r="61" spans="1:23" ht="29.25" customHeight="1" x14ac:dyDescent="0.2">
      <c r="A61" s="243" t="s">
        <v>429</v>
      </c>
      <c r="B61" s="243"/>
      <c r="C61" s="243"/>
      <c r="D61" s="243"/>
      <c r="E61" s="243"/>
      <c r="F61" s="243"/>
      <c r="G61" s="9">
        <v>52</v>
      </c>
      <c r="H61" s="54">
        <f>SUM(H49:H56)</f>
        <v>0</v>
      </c>
      <c r="I61" s="54">
        <f t="shared" ref="I61:W61" si="17">SUM(I49:I56)</f>
        <v>0</v>
      </c>
      <c r="J61" s="54">
        <f t="shared" si="17"/>
        <v>6129866</v>
      </c>
      <c r="K61" s="54">
        <f t="shared" si="17"/>
        <v>827554</v>
      </c>
      <c r="L61" s="54">
        <f t="shared" si="17"/>
        <v>827554</v>
      </c>
      <c r="M61" s="54">
        <f t="shared" si="17"/>
        <v>18649704</v>
      </c>
      <c r="N61" s="54">
        <f t="shared" si="17"/>
        <v>44797681</v>
      </c>
      <c r="O61" s="54">
        <f t="shared" si="17"/>
        <v>0</v>
      </c>
      <c r="P61" s="54">
        <f t="shared" si="17"/>
        <v>0</v>
      </c>
      <c r="Q61" s="54">
        <f t="shared" si="17"/>
        <v>0</v>
      </c>
      <c r="R61" s="54">
        <f t="shared" si="17"/>
        <v>0</v>
      </c>
      <c r="S61" s="54">
        <f t="shared" si="17"/>
        <v>-7480029</v>
      </c>
      <c r="T61" s="54">
        <f t="shared" si="17"/>
        <v>-102837087</v>
      </c>
      <c r="U61" s="54">
        <f t="shared" si="17"/>
        <v>-40739865</v>
      </c>
      <c r="V61" s="54">
        <f t="shared" si="17"/>
        <v>-10812638</v>
      </c>
      <c r="W61" s="54">
        <f t="shared" si="17"/>
        <v>-51552503</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8"/>
  <sheetViews>
    <sheetView topLeftCell="A31" workbookViewId="0">
      <selection activeCell="O19" sqref="O19"/>
    </sheetView>
  </sheetViews>
  <sheetFormatPr defaultRowHeight="12.75" x14ac:dyDescent="0.2"/>
  <cols>
    <col min="10" max="10" width="10.85546875" customWidth="1"/>
  </cols>
  <sheetData>
    <row r="1" spans="1:18" ht="12.75" customHeight="1" x14ac:dyDescent="0.2">
      <c r="A1" s="286" t="s">
        <v>473</v>
      </c>
      <c r="B1" s="286"/>
      <c r="C1" s="286"/>
      <c r="D1" s="286"/>
      <c r="E1" s="286"/>
      <c r="F1" s="286"/>
      <c r="G1" s="286"/>
      <c r="H1" s="286"/>
      <c r="I1" s="286"/>
      <c r="J1" s="286"/>
    </row>
    <row r="2" spans="1:18" x14ac:dyDescent="0.2">
      <c r="A2" s="287"/>
      <c r="B2" s="287"/>
      <c r="C2" s="287"/>
      <c r="D2" s="287"/>
      <c r="E2" s="287"/>
      <c r="F2" s="287"/>
      <c r="G2" s="287"/>
      <c r="H2" s="287"/>
      <c r="I2" s="287"/>
      <c r="J2" s="287"/>
    </row>
    <row r="3" spans="1:18" x14ac:dyDescent="0.2">
      <c r="A3" s="288" t="s">
        <v>474</v>
      </c>
      <c r="B3" s="288"/>
      <c r="C3" s="288"/>
      <c r="D3" s="288"/>
      <c r="E3" s="288"/>
      <c r="F3" s="288"/>
      <c r="G3" s="288"/>
      <c r="H3" s="288"/>
      <c r="I3" s="288"/>
      <c r="J3" s="288"/>
    </row>
    <row r="4" spans="1:18" x14ac:dyDescent="0.2">
      <c r="A4" s="289" t="s">
        <v>475</v>
      </c>
      <c r="B4" s="289"/>
      <c r="C4" s="289"/>
      <c r="D4" s="289"/>
      <c r="E4" s="289"/>
      <c r="F4" s="289"/>
      <c r="G4" s="289"/>
      <c r="H4" s="289"/>
      <c r="I4" s="289"/>
      <c r="J4" s="289"/>
    </row>
    <row r="5" spans="1:18" x14ac:dyDescent="0.2">
      <c r="A5" s="289" t="s">
        <v>476</v>
      </c>
      <c r="B5" s="289"/>
      <c r="C5" s="289"/>
      <c r="D5" s="289"/>
      <c r="E5" s="289"/>
      <c r="F5" s="289"/>
      <c r="G5" s="289"/>
      <c r="H5" s="289"/>
      <c r="I5" s="289"/>
      <c r="J5" s="289"/>
    </row>
    <row r="6" spans="1:18" x14ac:dyDescent="0.2">
      <c r="A6" s="289"/>
      <c r="B6" s="289"/>
      <c r="C6" s="289"/>
      <c r="D6" s="289"/>
      <c r="E6" s="289"/>
      <c r="F6" s="289"/>
      <c r="G6" s="289"/>
      <c r="H6" s="289"/>
      <c r="I6" s="289"/>
      <c r="J6" s="289"/>
    </row>
    <row r="7" spans="1:18" x14ac:dyDescent="0.2">
      <c r="A7" s="289" t="s">
        <v>477</v>
      </c>
      <c r="B7" s="289"/>
      <c r="C7" s="289"/>
      <c r="D7" s="289"/>
      <c r="E7" s="289"/>
      <c r="F7" s="289"/>
      <c r="G7" s="289"/>
      <c r="H7" s="289"/>
      <c r="I7" s="289"/>
      <c r="J7" s="289"/>
    </row>
    <row r="8" spans="1:18" x14ac:dyDescent="0.2">
      <c r="A8" s="289"/>
      <c r="B8" s="290" t="s">
        <v>478</v>
      </c>
      <c r="C8" s="289"/>
      <c r="D8" s="289"/>
      <c r="E8" s="289"/>
      <c r="F8" s="289"/>
      <c r="G8" s="289"/>
      <c r="H8" s="289"/>
      <c r="I8" s="289"/>
      <c r="J8" s="289"/>
    </row>
    <row r="9" spans="1:18" x14ac:dyDescent="0.2">
      <c r="A9" s="291" t="s">
        <v>479</v>
      </c>
      <c r="B9" s="292"/>
      <c r="C9" s="292"/>
      <c r="D9" s="292"/>
      <c r="E9" s="293"/>
      <c r="F9" s="293"/>
      <c r="G9" s="293"/>
      <c r="H9" s="293"/>
      <c r="I9" s="293"/>
      <c r="J9" s="293"/>
    </row>
    <row r="10" spans="1:18" x14ac:dyDescent="0.2">
      <c r="A10" s="291"/>
      <c r="B10" s="292" t="s">
        <v>480</v>
      </c>
      <c r="C10" s="292"/>
      <c r="D10" s="292"/>
      <c r="E10" s="292"/>
      <c r="F10" s="292"/>
      <c r="G10" s="292"/>
      <c r="H10" s="293"/>
      <c r="I10" s="293"/>
      <c r="J10" s="293"/>
    </row>
    <row r="11" spans="1:18" x14ac:dyDescent="0.2">
      <c r="A11" s="294" t="s">
        <v>481</v>
      </c>
      <c r="B11" s="295"/>
      <c r="C11" s="295"/>
      <c r="D11" s="295"/>
      <c r="E11" s="295"/>
      <c r="F11" s="295"/>
      <c r="G11" s="295"/>
      <c r="H11" s="295"/>
      <c r="I11" s="295"/>
      <c r="J11" s="295"/>
    </row>
    <row r="12" spans="1:18" x14ac:dyDescent="0.2">
      <c r="A12" s="295"/>
      <c r="B12" s="295" t="s">
        <v>482</v>
      </c>
      <c r="C12" s="295"/>
      <c r="D12" s="295"/>
      <c r="E12" s="295"/>
      <c r="F12" s="295"/>
      <c r="G12" s="295"/>
      <c r="H12" s="295"/>
      <c r="I12" s="295"/>
      <c r="J12" s="295"/>
    </row>
    <row r="13" spans="1:18" x14ac:dyDescent="0.2">
      <c r="A13" s="296" t="s">
        <v>483</v>
      </c>
      <c r="B13" s="297"/>
      <c r="C13" s="295"/>
      <c r="D13" s="295"/>
      <c r="E13" s="295"/>
      <c r="F13" s="295"/>
      <c r="G13" s="295"/>
      <c r="H13" s="295"/>
      <c r="I13" s="295"/>
      <c r="J13" s="295"/>
    </row>
    <row r="14" spans="1:18" x14ac:dyDescent="0.2">
      <c r="A14" s="297"/>
      <c r="B14" s="297" t="s">
        <v>484</v>
      </c>
      <c r="C14" s="295"/>
      <c r="D14" s="295"/>
      <c r="E14" s="295"/>
      <c r="F14" s="295"/>
      <c r="G14" s="295"/>
      <c r="H14" s="295"/>
      <c r="I14" s="295"/>
      <c r="J14" s="295"/>
    </row>
    <row r="15" spans="1:18" x14ac:dyDescent="0.2">
      <c r="A15" s="297"/>
      <c r="B15" s="297" t="s">
        <v>485</v>
      </c>
      <c r="C15" s="295"/>
      <c r="D15" s="295"/>
      <c r="E15" s="295"/>
      <c r="F15" s="295"/>
      <c r="G15" s="295"/>
      <c r="H15" s="295"/>
      <c r="I15" s="295"/>
      <c r="J15" s="295"/>
      <c r="R15" s="295"/>
    </row>
    <row r="16" spans="1:18" x14ac:dyDescent="0.2">
      <c r="A16" s="294" t="s">
        <v>486</v>
      </c>
      <c r="B16" s="295"/>
      <c r="C16" s="295"/>
      <c r="D16" s="295"/>
      <c r="E16" s="295"/>
      <c r="F16" s="295"/>
      <c r="G16" s="295"/>
      <c r="H16" s="295"/>
      <c r="I16" s="295"/>
      <c r="J16" s="295"/>
      <c r="R16" s="295"/>
    </row>
    <row r="17" spans="1:27" x14ac:dyDescent="0.2">
      <c r="A17" s="295"/>
      <c r="B17" s="295" t="s">
        <v>487</v>
      </c>
      <c r="C17" s="295"/>
      <c r="D17" s="295"/>
      <c r="E17" s="295"/>
      <c r="F17" s="295"/>
      <c r="G17" s="295"/>
      <c r="H17" s="295"/>
      <c r="I17" s="295"/>
      <c r="J17" s="295"/>
      <c r="R17" s="295"/>
    </row>
    <row r="18" spans="1:27" x14ac:dyDescent="0.2">
      <c r="A18" s="294" t="s">
        <v>488</v>
      </c>
      <c r="B18" s="295"/>
      <c r="C18" s="295"/>
      <c r="D18" s="295"/>
      <c r="E18" s="295"/>
      <c r="F18" s="295"/>
      <c r="G18" s="295"/>
      <c r="H18" s="295"/>
      <c r="I18" s="295"/>
      <c r="J18" s="295"/>
      <c r="R18" s="295"/>
      <c r="S18" s="295"/>
      <c r="T18" s="295"/>
      <c r="U18" s="295"/>
      <c r="V18" s="295"/>
      <c r="W18" s="295"/>
      <c r="X18" s="295"/>
      <c r="Y18" s="295"/>
      <c r="Z18" s="295"/>
      <c r="AA18" s="295"/>
    </row>
    <row r="19" spans="1:27" x14ac:dyDescent="0.2">
      <c r="A19" s="294"/>
      <c r="B19" s="295" t="s">
        <v>489</v>
      </c>
      <c r="C19" s="295"/>
      <c r="D19" s="295"/>
      <c r="E19" s="295"/>
      <c r="F19" s="295"/>
      <c r="G19" s="295"/>
      <c r="H19" s="295"/>
      <c r="I19" s="295"/>
      <c r="J19" s="295"/>
      <c r="R19" s="295"/>
      <c r="T19" s="295"/>
      <c r="U19" s="295"/>
      <c r="V19" s="295"/>
      <c r="W19" s="295"/>
      <c r="X19" s="295"/>
      <c r="Y19" s="295"/>
      <c r="Z19" s="295"/>
      <c r="AA19" s="295"/>
    </row>
    <row r="20" spans="1:27" x14ac:dyDescent="0.2">
      <c r="A20" s="294"/>
      <c r="B20" s="295" t="s">
        <v>490</v>
      </c>
      <c r="C20" s="295"/>
      <c r="D20" s="295"/>
      <c r="E20" s="295"/>
      <c r="F20" s="295"/>
      <c r="G20" s="295"/>
      <c r="H20" s="295"/>
      <c r="I20" s="295"/>
      <c r="J20" s="295"/>
      <c r="R20" s="295"/>
      <c r="T20" s="295"/>
      <c r="U20" s="295"/>
      <c r="V20" s="295"/>
      <c r="W20" s="295"/>
      <c r="X20" s="295"/>
      <c r="Y20" s="295"/>
      <c r="Z20" s="295"/>
      <c r="AA20" s="295"/>
    </row>
    <row r="21" spans="1:27" x14ac:dyDescent="0.2">
      <c r="A21" s="294"/>
      <c r="B21" s="297" t="s">
        <v>491</v>
      </c>
      <c r="C21" s="295"/>
      <c r="D21" s="295"/>
      <c r="E21" s="295"/>
      <c r="F21" s="295"/>
      <c r="G21" s="295"/>
      <c r="H21" s="295"/>
      <c r="I21" s="295"/>
      <c r="J21" s="295"/>
      <c r="R21" s="295"/>
      <c r="T21" s="295"/>
      <c r="U21" s="295"/>
      <c r="V21" s="295"/>
      <c r="W21" s="295"/>
      <c r="X21" s="295"/>
      <c r="Y21" s="295"/>
      <c r="Z21" s="295"/>
      <c r="AA21" s="295"/>
    </row>
    <row r="22" spans="1:27" x14ac:dyDescent="0.2">
      <c r="A22" s="294"/>
      <c r="B22" s="295" t="s">
        <v>492</v>
      </c>
      <c r="C22" s="295"/>
      <c r="D22" s="295"/>
      <c r="E22" s="295"/>
      <c r="F22" s="295"/>
      <c r="G22" s="295"/>
      <c r="H22" s="295"/>
      <c r="I22" s="295"/>
      <c r="J22" s="295"/>
      <c r="R22" s="295"/>
      <c r="T22" s="295"/>
      <c r="U22" s="295"/>
      <c r="V22" s="295"/>
      <c r="W22" s="295"/>
      <c r="X22" s="295"/>
      <c r="Y22" s="295"/>
      <c r="Z22" s="295"/>
      <c r="AA22" s="295"/>
    </row>
    <row r="23" spans="1:27" x14ac:dyDescent="0.2">
      <c r="A23" s="294"/>
      <c r="B23" s="295" t="s">
        <v>493</v>
      </c>
      <c r="C23" s="295"/>
      <c r="D23" s="295"/>
      <c r="E23" s="295"/>
      <c r="F23" s="295"/>
      <c r="G23" s="295"/>
      <c r="H23" s="295"/>
      <c r="I23" s="295"/>
      <c r="J23" s="295"/>
      <c r="R23" s="295"/>
      <c r="T23" s="295"/>
      <c r="U23" s="295"/>
      <c r="V23" s="295"/>
      <c r="W23" s="295"/>
      <c r="X23" s="295"/>
      <c r="Y23" s="295"/>
      <c r="Z23" s="295"/>
      <c r="AA23" s="295"/>
    </row>
    <row r="24" spans="1:27" x14ac:dyDescent="0.2">
      <c r="A24" s="294"/>
      <c r="B24" s="295" t="s">
        <v>494</v>
      </c>
      <c r="C24" s="295"/>
      <c r="D24" s="295"/>
      <c r="E24" s="295"/>
      <c r="F24" s="295"/>
      <c r="G24" s="295"/>
      <c r="H24" s="295"/>
      <c r="I24" s="295"/>
      <c r="J24" s="295"/>
      <c r="R24" s="295"/>
      <c r="T24" s="295"/>
      <c r="U24" s="295"/>
      <c r="V24" s="295"/>
      <c r="W24" s="295"/>
      <c r="X24" s="295"/>
      <c r="Y24" s="295"/>
      <c r="Z24" s="295"/>
      <c r="AA24" s="295"/>
    </row>
    <row r="25" spans="1:27" x14ac:dyDescent="0.2">
      <c r="A25" s="294"/>
      <c r="B25" s="295" t="s">
        <v>495</v>
      </c>
      <c r="C25" s="295"/>
      <c r="D25" s="295"/>
      <c r="E25" s="295"/>
      <c r="F25" s="295"/>
      <c r="G25" s="295"/>
      <c r="H25" s="295"/>
      <c r="I25" s="295"/>
      <c r="J25" s="295"/>
      <c r="R25" s="295"/>
      <c r="T25" s="295"/>
      <c r="U25" s="295"/>
      <c r="V25" s="295"/>
      <c r="W25" s="295"/>
      <c r="X25" s="295"/>
      <c r="Y25" s="295"/>
      <c r="Z25" s="295"/>
      <c r="AA25" s="295"/>
    </row>
    <row r="26" spans="1:27" x14ac:dyDescent="0.2">
      <c r="A26" s="294"/>
      <c r="B26" s="295" t="s">
        <v>496</v>
      </c>
      <c r="C26" s="295"/>
      <c r="D26" s="295"/>
      <c r="E26" s="295"/>
      <c r="F26" s="295"/>
      <c r="G26" s="295"/>
      <c r="H26" s="295"/>
      <c r="I26" s="295"/>
      <c r="J26" s="295"/>
      <c r="R26" s="295"/>
      <c r="T26" s="295"/>
      <c r="U26" s="295"/>
      <c r="V26" s="295"/>
      <c r="W26" s="295"/>
      <c r="X26" s="295"/>
      <c r="Y26" s="295"/>
      <c r="Z26" s="295"/>
      <c r="AA26" s="295"/>
    </row>
    <row r="27" spans="1:27" x14ac:dyDescent="0.2">
      <c r="A27" s="294"/>
      <c r="B27" s="295" t="s">
        <v>497</v>
      </c>
      <c r="C27" s="295"/>
      <c r="D27" s="295"/>
      <c r="E27" s="295"/>
      <c r="F27" s="295"/>
      <c r="G27" s="295"/>
      <c r="H27" s="295"/>
      <c r="I27" s="295"/>
      <c r="J27" s="295"/>
      <c r="R27" s="295"/>
      <c r="T27" s="295"/>
      <c r="U27" s="295"/>
      <c r="V27" s="295"/>
      <c r="W27" s="295"/>
      <c r="X27" s="295"/>
      <c r="Y27" s="295"/>
      <c r="Z27" s="295"/>
      <c r="AA27" s="295"/>
    </row>
    <row r="28" spans="1:27" x14ac:dyDescent="0.2">
      <c r="A28" s="294"/>
      <c r="B28" s="295" t="s">
        <v>498</v>
      </c>
      <c r="C28" s="295"/>
      <c r="D28" s="295"/>
      <c r="E28" s="295"/>
      <c r="F28" s="295"/>
      <c r="G28" s="295"/>
      <c r="H28" s="295"/>
      <c r="I28" s="295"/>
      <c r="J28" s="295"/>
      <c r="R28" s="295"/>
      <c r="T28" s="295"/>
      <c r="U28" s="295"/>
      <c r="V28" s="295"/>
      <c r="W28" s="295"/>
      <c r="X28" s="295"/>
      <c r="Y28" s="295"/>
      <c r="Z28" s="295"/>
      <c r="AA28" s="295"/>
    </row>
    <row r="29" spans="1:27" x14ac:dyDescent="0.2">
      <c r="A29" s="294"/>
      <c r="B29" s="298" t="s">
        <v>499</v>
      </c>
      <c r="C29" s="295"/>
      <c r="D29" s="295"/>
      <c r="E29" s="295"/>
      <c r="F29" s="295"/>
      <c r="G29" s="295"/>
      <c r="H29" s="295"/>
      <c r="I29" s="295"/>
      <c r="J29" s="295"/>
      <c r="R29" s="294"/>
      <c r="T29" s="295"/>
      <c r="U29" s="295"/>
      <c r="V29" s="295"/>
      <c r="W29" s="295"/>
      <c r="X29" s="295"/>
      <c r="Y29" s="295"/>
      <c r="Z29" s="295"/>
      <c r="AA29" s="295"/>
    </row>
    <row r="30" spans="1:27" x14ac:dyDescent="0.2">
      <c r="A30" s="296" t="s">
        <v>500</v>
      </c>
      <c r="B30" s="297"/>
      <c r="C30" s="297"/>
      <c r="D30" s="297"/>
      <c r="E30" s="297"/>
      <c r="F30" s="297"/>
      <c r="G30" s="297"/>
      <c r="H30" s="297"/>
      <c r="I30" s="297"/>
      <c r="J30" s="297"/>
    </row>
    <row r="31" spans="1:27" x14ac:dyDescent="0.2">
      <c r="A31" s="297"/>
      <c r="B31" s="299" t="s">
        <v>501</v>
      </c>
      <c r="C31" s="297"/>
      <c r="D31" s="297"/>
      <c r="E31" s="297"/>
      <c r="F31" s="297"/>
      <c r="G31" s="297"/>
      <c r="H31" s="297"/>
      <c r="I31" s="297"/>
      <c r="J31" s="297"/>
      <c r="R31" s="297"/>
    </row>
    <row r="32" spans="1:27" x14ac:dyDescent="0.2">
      <c r="A32" s="297"/>
      <c r="B32" s="297" t="s">
        <v>502</v>
      </c>
      <c r="C32" s="297"/>
      <c r="D32" s="297"/>
      <c r="E32" s="297"/>
      <c r="F32" s="297"/>
      <c r="G32" s="297"/>
      <c r="H32" s="297"/>
      <c r="I32" s="297"/>
      <c r="J32" s="297"/>
      <c r="R32" s="297"/>
    </row>
    <row r="33" spans="1:18" x14ac:dyDescent="0.2">
      <c r="A33" s="297"/>
      <c r="B33" s="297" t="s">
        <v>503</v>
      </c>
      <c r="C33" s="297"/>
      <c r="D33" s="297"/>
      <c r="E33" s="297"/>
      <c r="F33" s="297"/>
      <c r="G33" s="297"/>
      <c r="H33" s="297"/>
      <c r="I33" s="297"/>
      <c r="J33" s="297"/>
      <c r="R33" s="297"/>
    </row>
    <row r="34" spans="1:18" x14ac:dyDescent="0.2">
      <c r="A34" s="297"/>
      <c r="B34" s="297" t="s">
        <v>504</v>
      </c>
      <c r="C34" s="297"/>
      <c r="D34" s="297"/>
      <c r="E34" s="297"/>
      <c r="F34" s="297"/>
      <c r="G34" s="297"/>
      <c r="H34" s="297"/>
      <c r="I34" s="297"/>
      <c r="J34" s="297"/>
      <c r="R34" s="297"/>
    </row>
    <row r="35" spans="1:18" x14ac:dyDescent="0.2">
      <c r="A35" s="296" t="s">
        <v>505</v>
      </c>
      <c r="B35" s="297"/>
      <c r="C35" s="297"/>
      <c r="D35" s="297"/>
      <c r="E35" s="297"/>
      <c r="F35" s="297"/>
      <c r="G35" s="297"/>
      <c r="H35" s="297"/>
      <c r="I35" s="297"/>
      <c r="J35" s="297"/>
    </row>
    <row r="36" spans="1:18" x14ac:dyDescent="0.2">
      <c r="A36" s="297"/>
      <c r="B36" s="297" t="s">
        <v>506</v>
      </c>
      <c r="C36" s="297"/>
      <c r="D36" s="297"/>
      <c r="E36" s="297"/>
      <c r="F36" s="297"/>
      <c r="G36" s="297"/>
      <c r="H36" s="297"/>
      <c r="I36" s="297"/>
      <c r="J36" s="297"/>
      <c r="R36" s="297"/>
    </row>
    <row r="37" spans="1:18" x14ac:dyDescent="0.2">
      <c r="A37" s="297"/>
      <c r="B37" s="297" t="s">
        <v>507</v>
      </c>
      <c r="C37" s="297"/>
      <c r="D37" s="297"/>
      <c r="E37" s="297"/>
      <c r="F37" s="297"/>
      <c r="G37" s="297"/>
      <c r="H37" s="297"/>
      <c r="I37" s="297"/>
      <c r="J37" s="297"/>
      <c r="R37" s="297"/>
    </row>
    <row r="38" spans="1:18" x14ac:dyDescent="0.2">
      <c r="A38" s="297"/>
      <c r="B38" s="297" t="s">
        <v>508</v>
      </c>
      <c r="C38" s="297"/>
      <c r="D38" s="297"/>
      <c r="E38" s="297"/>
      <c r="F38" s="297"/>
      <c r="G38" s="297"/>
      <c r="H38" s="297"/>
      <c r="I38" s="297"/>
      <c r="J38" s="297"/>
      <c r="R38" s="297"/>
    </row>
    <row r="39" spans="1:18" ht="12.75" customHeight="1" x14ac:dyDescent="0.2">
      <c r="A39" s="297"/>
      <c r="B39" s="297" t="s">
        <v>509</v>
      </c>
      <c r="C39" s="297"/>
      <c r="D39" s="297"/>
      <c r="E39" s="297"/>
      <c r="F39" s="297"/>
      <c r="G39" s="297"/>
      <c r="H39" s="297"/>
      <c r="I39" s="297"/>
      <c r="J39" s="297"/>
      <c r="R39" s="297"/>
    </row>
    <row r="40" spans="1:18" x14ac:dyDescent="0.2">
      <c r="A40" s="297"/>
      <c r="B40" s="297" t="s">
        <v>510</v>
      </c>
      <c r="C40" s="297"/>
      <c r="D40" s="297"/>
      <c r="E40" s="297"/>
      <c r="F40" s="297"/>
      <c r="G40" s="297"/>
      <c r="H40" s="297"/>
      <c r="I40" s="297"/>
      <c r="J40" s="297"/>
      <c r="R40" s="297"/>
    </row>
    <row r="41" spans="1:18" x14ac:dyDescent="0.2">
      <c r="A41" s="297"/>
      <c r="B41" s="297" t="s">
        <v>511</v>
      </c>
      <c r="C41" s="297"/>
      <c r="D41" s="297"/>
      <c r="E41" s="297"/>
      <c r="F41" s="297"/>
      <c r="G41" s="297"/>
      <c r="H41" s="297"/>
      <c r="I41" s="297"/>
      <c r="J41" s="297"/>
      <c r="R41" s="297"/>
    </row>
    <row r="42" spans="1:18" x14ac:dyDescent="0.2">
      <c r="A42" s="297"/>
      <c r="B42" s="297" t="s">
        <v>512</v>
      </c>
      <c r="C42" s="297"/>
      <c r="D42" s="297"/>
      <c r="E42" s="297"/>
      <c r="F42" s="297"/>
      <c r="G42" s="297"/>
      <c r="H42" s="297"/>
      <c r="I42" s="297"/>
      <c r="J42" s="297"/>
      <c r="R42" s="297"/>
    </row>
    <row r="43" spans="1:18" x14ac:dyDescent="0.2">
      <c r="A43" s="297"/>
      <c r="B43" s="297" t="s">
        <v>513</v>
      </c>
      <c r="C43" s="297"/>
      <c r="D43" s="297"/>
      <c r="E43" s="297"/>
      <c r="F43" s="297"/>
      <c r="G43" s="297"/>
      <c r="H43" s="297"/>
      <c r="I43" s="297"/>
      <c r="J43" s="297"/>
      <c r="R43" s="297"/>
    </row>
    <row r="44" spans="1:18" x14ac:dyDescent="0.2">
      <c r="A44" s="297"/>
      <c r="B44" s="297" t="s">
        <v>514</v>
      </c>
      <c r="C44" s="297"/>
      <c r="D44" s="297"/>
      <c r="E44" s="297"/>
      <c r="F44" s="297"/>
      <c r="G44" s="297"/>
      <c r="H44" s="297"/>
      <c r="I44" s="297"/>
      <c r="J44" s="297"/>
      <c r="R44" s="297"/>
    </row>
    <row r="45" spans="1:18" x14ac:dyDescent="0.2">
      <c r="A45" s="297"/>
      <c r="B45" s="297" t="s">
        <v>515</v>
      </c>
      <c r="C45" s="297"/>
      <c r="D45" s="297"/>
      <c r="E45" s="297"/>
      <c r="F45" s="297"/>
      <c r="G45" s="297"/>
      <c r="H45" s="297"/>
      <c r="I45" s="297"/>
      <c r="J45" s="297"/>
      <c r="R45" s="297"/>
    </row>
    <row r="46" spans="1:18" x14ac:dyDescent="0.2">
      <c r="A46" s="300" t="s">
        <v>516</v>
      </c>
      <c r="B46" s="301"/>
      <c r="C46" s="297"/>
      <c r="D46" s="297"/>
      <c r="E46" s="297"/>
      <c r="F46" s="297"/>
      <c r="G46" s="297"/>
      <c r="H46" s="297"/>
      <c r="I46" s="297"/>
      <c r="J46" s="297"/>
    </row>
    <row r="47" spans="1:18" x14ac:dyDescent="0.2">
      <c r="A47" s="289"/>
      <c r="B47" s="301" t="s">
        <v>517</v>
      </c>
      <c r="C47" s="297"/>
      <c r="D47" s="297"/>
      <c r="E47" s="297"/>
      <c r="F47" s="297"/>
      <c r="G47" s="297"/>
      <c r="H47" s="297"/>
      <c r="I47" s="297"/>
      <c r="J47" s="297"/>
    </row>
    <row r="48" spans="1:18" x14ac:dyDescent="0.2">
      <c r="A48" s="289"/>
      <c r="B48" s="301" t="s">
        <v>518</v>
      </c>
      <c r="C48" s="297"/>
      <c r="D48" s="297"/>
      <c r="E48" s="297"/>
      <c r="F48" s="297"/>
      <c r="G48" s="297"/>
      <c r="H48" s="297"/>
      <c r="I48" s="297"/>
      <c r="J48" s="297"/>
    </row>
    <row r="49" spans="1:10" x14ac:dyDescent="0.2">
      <c r="A49" s="289"/>
      <c r="B49" s="301" t="s">
        <v>519</v>
      </c>
      <c r="C49" s="297"/>
      <c r="D49" s="297"/>
      <c r="E49" s="297"/>
      <c r="F49" s="297"/>
      <c r="G49" s="297"/>
      <c r="H49" s="297"/>
      <c r="I49" s="297"/>
      <c r="J49" s="297"/>
    </row>
    <row r="50" spans="1:10" x14ac:dyDescent="0.2">
      <c r="A50" s="296" t="s">
        <v>520</v>
      </c>
      <c r="B50" s="297"/>
      <c r="C50" s="297"/>
      <c r="D50" s="297"/>
      <c r="E50" s="302"/>
      <c r="F50" s="297"/>
      <c r="G50" s="297"/>
      <c r="H50" s="297"/>
      <c r="I50" s="297"/>
      <c r="J50" s="297"/>
    </row>
    <row r="51" spans="1:10" x14ac:dyDescent="0.2">
      <c r="A51" s="297"/>
      <c r="B51" s="303" t="s">
        <v>521</v>
      </c>
      <c r="C51" s="297"/>
      <c r="D51" s="297"/>
      <c r="E51" s="304"/>
      <c r="F51" s="304"/>
      <c r="G51" s="304"/>
      <c r="H51" s="304"/>
      <c r="I51" s="304"/>
      <c r="J51" s="304"/>
    </row>
    <row r="52" spans="1:10" x14ac:dyDescent="0.2">
      <c r="A52" s="297"/>
      <c r="B52" s="303"/>
      <c r="C52" s="297"/>
      <c r="D52" s="297"/>
      <c r="E52" s="304"/>
      <c r="F52" s="304"/>
      <c r="G52" s="304"/>
      <c r="H52" s="304"/>
      <c r="I52" s="304"/>
      <c r="J52" s="304"/>
    </row>
    <row r="53" spans="1:10" x14ac:dyDescent="0.2">
      <c r="A53" s="296" t="s">
        <v>522</v>
      </c>
      <c r="B53" s="297"/>
      <c r="C53" s="297"/>
      <c r="D53" s="297"/>
      <c r="E53" s="297"/>
      <c r="F53" s="297"/>
      <c r="G53" s="297"/>
      <c r="H53" s="297"/>
      <c r="I53" s="297"/>
      <c r="J53" s="297"/>
    </row>
    <row r="54" spans="1:10" x14ac:dyDescent="0.2">
      <c r="A54" s="296"/>
      <c r="B54" s="303" t="s">
        <v>523</v>
      </c>
      <c r="C54" s="297"/>
      <c r="D54" s="297"/>
      <c r="E54" s="297"/>
      <c r="F54" s="297"/>
      <c r="G54" s="297"/>
      <c r="H54" s="297"/>
      <c r="I54" s="297"/>
      <c r="J54" s="297"/>
    </row>
    <row r="55" spans="1:10" x14ac:dyDescent="0.2">
      <c r="A55" s="296"/>
      <c r="B55" s="303" t="s">
        <v>524</v>
      </c>
      <c r="C55" s="297"/>
      <c r="D55" s="297"/>
      <c r="E55" s="297"/>
      <c r="F55" s="297"/>
      <c r="G55" s="297"/>
      <c r="H55" s="297"/>
      <c r="I55" s="297"/>
      <c r="J55" s="297"/>
    </row>
    <row r="56" spans="1:10" x14ac:dyDescent="0.2">
      <c r="A56" s="296"/>
      <c r="B56" s="303" t="s">
        <v>525</v>
      </c>
      <c r="C56" s="297"/>
      <c r="D56" s="297"/>
      <c r="E56" s="297"/>
      <c r="F56" s="297"/>
      <c r="G56" s="297"/>
      <c r="H56" s="297"/>
      <c r="I56" s="297"/>
      <c r="J56" s="297"/>
    </row>
    <row r="57" spans="1:10" x14ac:dyDescent="0.2">
      <c r="A57" s="296"/>
      <c r="B57" s="303" t="s">
        <v>526</v>
      </c>
      <c r="C57" s="297"/>
      <c r="D57" s="297"/>
      <c r="E57" s="297"/>
      <c r="F57" s="297"/>
      <c r="G57" s="297"/>
      <c r="H57" s="297"/>
      <c r="I57" s="297"/>
      <c r="J57" s="297"/>
    </row>
    <row r="58" spans="1:10" x14ac:dyDescent="0.2">
      <c r="A58" s="296"/>
      <c r="B58" s="303" t="s">
        <v>527</v>
      </c>
      <c r="C58" s="297"/>
      <c r="D58" s="297"/>
      <c r="E58" s="297"/>
      <c r="F58" s="297"/>
      <c r="G58" s="297"/>
      <c r="H58" s="297"/>
      <c r="I58" s="297"/>
      <c r="J58" s="297"/>
    </row>
    <row r="59" spans="1:10" x14ac:dyDescent="0.2">
      <c r="A59" s="296" t="s">
        <v>528</v>
      </c>
      <c r="B59" s="297"/>
      <c r="C59" s="297"/>
      <c r="D59" s="297"/>
      <c r="E59" s="297"/>
      <c r="F59" s="297"/>
      <c r="G59" s="297"/>
      <c r="H59" s="297"/>
      <c r="I59" s="297"/>
    </row>
    <row r="60" spans="1:10" x14ac:dyDescent="0.2">
      <c r="A60" s="297"/>
      <c r="B60" s="297" t="s">
        <v>529</v>
      </c>
      <c r="C60" s="297"/>
      <c r="D60" s="297"/>
      <c r="E60" s="297"/>
      <c r="F60" s="297"/>
      <c r="G60" s="297"/>
      <c r="H60" s="297"/>
      <c r="I60" s="297"/>
      <c r="J60" s="297"/>
    </row>
    <row r="61" spans="1:10" x14ac:dyDescent="0.2">
      <c r="A61" s="297"/>
      <c r="B61" s="297" t="s">
        <v>530</v>
      </c>
      <c r="C61" s="297"/>
      <c r="D61" s="297"/>
      <c r="E61" s="297"/>
      <c r="F61" s="297"/>
      <c r="G61" s="297"/>
      <c r="H61" s="297"/>
      <c r="I61" s="297"/>
      <c r="J61" s="297"/>
    </row>
    <row r="62" spans="1:10" x14ac:dyDescent="0.2">
      <c r="A62" s="297"/>
      <c r="B62" s="304" t="s">
        <v>531</v>
      </c>
      <c r="C62" s="304"/>
      <c r="D62" s="304"/>
      <c r="E62" s="304"/>
      <c r="F62" s="304"/>
      <c r="G62" s="304"/>
      <c r="H62" s="304"/>
      <c r="I62" s="304"/>
      <c r="J62" s="304"/>
    </row>
    <row r="63" spans="1:10" x14ac:dyDescent="0.2">
      <c r="A63" s="297"/>
      <c r="B63" s="304" t="s">
        <v>532</v>
      </c>
      <c r="C63" s="304"/>
      <c r="D63" s="304"/>
      <c r="E63" s="304"/>
      <c r="F63" s="304"/>
      <c r="G63" s="304"/>
      <c r="H63" s="304"/>
      <c r="I63" s="304"/>
      <c r="J63" s="304"/>
    </row>
    <row r="64" spans="1:10" x14ac:dyDescent="0.2">
      <c r="A64" s="297"/>
      <c r="B64" s="304" t="s">
        <v>533</v>
      </c>
      <c r="C64" s="304"/>
      <c r="D64" s="304"/>
      <c r="E64" s="304"/>
      <c r="F64" s="304"/>
      <c r="G64" s="304"/>
      <c r="H64" s="304"/>
      <c r="I64" s="304"/>
      <c r="J64" s="304"/>
    </row>
    <row r="65" spans="1:10" x14ac:dyDescent="0.2">
      <c r="A65" s="297"/>
      <c r="B65" s="304" t="s">
        <v>534</v>
      </c>
      <c r="C65" s="304"/>
      <c r="D65" s="304"/>
      <c r="E65" s="304"/>
      <c r="F65" s="304"/>
      <c r="G65" s="304"/>
      <c r="H65" s="304"/>
      <c r="I65" s="304"/>
      <c r="J65" s="304"/>
    </row>
    <row r="66" spans="1:10" x14ac:dyDescent="0.2">
      <c r="A66" s="297"/>
      <c r="B66" s="304" t="s">
        <v>535</v>
      </c>
      <c r="C66" s="305"/>
      <c r="D66" s="305"/>
      <c r="E66" s="305"/>
      <c r="F66" s="305"/>
      <c r="G66" s="305"/>
      <c r="H66" s="305"/>
      <c r="I66" s="305"/>
      <c r="J66" s="305"/>
    </row>
    <row r="67" spans="1:10" x14ac:dyDescent="0.2">
      <c r="A67" s="297"/>
      <c r="B67" s="297" t="s">
        <v>536</v>
      </c>
    </row>
    <row r="68" spans="1:10" x14ac:dyDescent="0.2">
      <c r="B68" s="297"/>
    </row>
  </sheetData>
  <mergeCells count="2">
    <mergeCell ref="A1:J1"/>
    <mergeCell ref="A3: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ABB3570D9B9F44ABC5FB81DC889BBA" ma:contentTypeVersion="10" ma:contentTypeDescription="Create a new document." ma:contentTypeScope="" ma:versionID="03ae654c3c4c0290ef35d95ad1d05840">
  <xsd:schema xmlns:xsd="http://www.w3.org/2001/XMLSchema" xmlns:xs="http://www.w3.org/2001/XMLSchema" xmlns:p="http://schemas.microsoft.com/office/2006/metadata/properties" xmlns:ns3="05f8d9c3-6453-47eb-b7bb-0cf1dc396092" targetNamespace="http://schemas.microsoft.com/office/2006/metadata/properties" ma:root="true" ma:fieldsID="594864412ab47324f7d711f6aa4332dc" ns3:_="">
    <xsd:import namespace="05f8d9c3-6453-47eb-b7bb-0cf1dc39609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8d9c3-6453-47eb-b7bb-0cf1dc3960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82DC78-225F-4447-9AA8-44314C940D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8d9c3-6453-47eb-b7bb-0cf1dc3960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05f8d9c3-6453-47eb-b7bb-0cf1dc396092"/>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General data</vt:lpstr>
      <vt:lpstr>Balance sheet</vt:lpstr>
      <vt:lpstr>P&amp;L</vt:lpstr>
      <vt:lpstr>CF_D</vt:lpstr>
      <vt:lpstr>SOCE</vt:lpstr>
      <vt:lpstr>Notice</vt:lpstr>
      <vt:lpstr>'Balance sheet'!Print_Area</vt:lpstr>
      <vt:lpstr>CF_D!Print_Area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2020-03-02T12:57:50Z</cp:lastPrinted>
  <dcterms:created xsi:type="dcterms:W3CDTF">2008-10-17T11:51:54Z</dcterms:created>
  <dcterms:modified xsi:type="dcterms:W3CDTF">2020-03-02T12:59:01Z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0x0101006FABB3570D9B9F44ABC5FB81DC889BBA</vt:lpwstr>
  </property>
</Properties>
</file>